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120" windowWidth="19425" windowHeight="10905" tabRatio="998" firstSheet="1" activeTab="18"/>
  </bookViews>
  <sheets>
    <sheet name="свод" sheetId="2" state="hidden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state="hidden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роо" sheetId="38" state="hidden" r:id="rId35"/>
    <sheet name="вечерка" sheetId="40" r:id="rId36"/>
    <sheet name="Лист1" sheetId="41" r:id="rId37"/>
  </sheets>
  <calcPr calcId="145621"/>
</workbook>
</file>

<file path=xl/calcChain.xml><?xml version="1.0" encoding="utf-8"?>
<calcChain xmlns="http://schemas.openxmlformats.org/spreadsheetml/2006/main">
  <c r="C14" i="18" l="1"/>
  <c r="E14" i="5" l="1"/>
  <c r="E30" i="23" l="1"/>
  <c r="E31" i="22" l="1"/>
  <c r="E29" i="20"/>
  <c r="E29" i="36"/>
  <c r="E29" i="34"/>
  <c r="E29" i="33"/>
  <c r="E29" i="31"/>
  <c r="E29" i="29"/>
  <c r="E29" i="28"/>
  <c r="E29" i="27"/>
  <c r="E29" i="26"/>
  <c r="E29" i="25"/>
  <c r="E29" i="24"/>
  <c r="E29" i="23"/>
  <c r="E29" i="22"/>
  <c r="E29" i="21"/>
  <c r="E29" i="19"/>
  <c r="E29" i="18"/>
  <c r="E29" i="17"/>
  <c r="E29" i="16"/>
  <c r="E29" i="15"/>
  <c r="E29" i="14"/>
  <c r="E29" i="13"/>
  <c r="E29" i="12"/>
  <c r="E29" i="11"/>
  <c r="E29" i="10"/>
  <c r="E29" i="9"/>
  <c r="E29" i="8"/>
  <c r="E29" i="7"/>
  <c r="E29" i="5"/>
  <c r="E29" i="4"/>
  <c r="E29" i="3"/>
  <c r="E14" i="40" l="1"/>
  <c r="E12" i="40" s="1"/>
  <c r="D14" i="40"/>
  <c r="D12" i="40" s="1"/>
  <c r="C14" i="40"/>
  <c r="C12" i="40" s="1"/>
  <c r="C14" i="3"/>
  <c r="C12" i="3" s="1"/>
  <c r="C11" i="3" s="1"/>
  <c r="D14" i="3"/>
  <c r="D12" i="3" s="1"/>
  <c r="D11" i="3" s="1"/>
  <c r="D14" i="4"/>
  <c r="E14" i="4"/>
  <c r="D18" i="5"/>
  <c r="D14" i="6"/>
  <c r="D12" i="6" s="1"/>
  <c r="D11" i="6" s="1"/>
  <c r="E14" i="6"/>
  <c r="D14" i="7"/>
  <c r="E14" i="7"/>
  <c r="D14" i="8"/>
  <c r="E14" i="8"/>
  <c r="D14" i="9"/>
  <c r="E14" i="9"/>
  <c r="D14" i="10"/>
  <c r="E14" i="10"/>
  <c r="D14" i="11"/>
  <c r="D14" i="12"/>
  <c r="E14" i="12"/>
  <c r="D21" i="12"/>
  <c r="E21" i="12"/>
  <c r="D14" i="13"/>
  <c r="D14" i="14"/>
  <c r="E14" i="14"/>
  <c r="D14" i="15"/>
  <c r="E14" i="15"/>
  <c r="D14" i="16"/>
  <c r="D14" i="17"/>
  <c r="E14" i="17"/>
  <c r="D14" i="18"/>
  <c r="E14" i="18"/>
  <c r="D14" i="19"/>
  <c r="E14" i="19"/>
  <c r="D14" i="20"/>
  <c r="E14" i="20"/>
  <c r="D14" i="21"/>
  <c r="E14" i="21"/>
  <c r="D14" i="22"/>
  <c r="E14" i="22"/>
  <c r="D14" i="23"/>
  <c r="E14" i="23"/>
  <c r="D14" i="24"/>
  <c r="E14" i="24"/>
  <c r="D14" i="25"/>
  <c r="E14" i="25"/>
  <c r="D21" i="25"/>
  <c r="E21" i="25"/>
  <c r="D14" i="26"/>
  <c r="D27" i="26"/>
  <c r="E27" i="26"/>
  <c r="D14" i="27"/>
  <c r="E14" i="27"/>
  <c r="D14" i="28"/>
  <c r="E14" i="28"/>
  <c r="D14" i="29"/>
  <c r="E14" i="29"/>
  <c r="E15" i="30"/>
  <c r="D15" i="30"/>
  <c r="D14" i="31"/>
  <c r="E14" i="31"/>
  <c r="E14" i="32"/>
  <c r="D14" i="32"/>
  <c r="D14" i="33"/>
  <c r="E14" i="34"/>
  <c r="D14" i="34"/>
  <c r="E14" i="36"/>
  <c r="E12" i="36" s="1"/>
  <c r="D14" i="36"/>
  <c r="D12" i="36" s="1"/>
  <c r="E15" i="38"/>
  <c r="E13" i="38" s="1"/>
  <c r="D15" i="38"/>
  <c r="D13" i="38" s="1"/>
  <c r="C27" i="26"/>
  <c r="C21" i="25"/>
  <c r="C18" i="5"/>
  <c r="C21" i="12"/>
  <c r="E12" i="6"/>
  <c r="E11" i="6" s="1"/>
  <c r="C14" i="6"/>
  <c r="C12" i="6" s="1"/>
  <c r="C11" i="6" s="1"/>
  <c r="D12" i="38" l="1"/>
  <c r="C15" i="38"/>
  <c r="C13" i="38" s="1"/>
  <c r="C12" i="38" s="1"/>
  <c r="E12" i="38" l="1"/>
  <c r="E11" i="36" l="1"/>
  <c r="C14" i="36"/>
  <c r="C12" i="36" s="1"/>
  <c r="C11" i="36" s="1"/>
  <c r="D11" i="36"/>
  <c r="E12" i="34"/>
  <c r="E11" i="34" s="1"/>
  <c r="C14" i="34"/>
  <c r="C12" i="34" s="1"/>
  <c r="C11" i="34" s="1"/>
  <c r="D12" i="34"/>
  <c r="D11" i="34" s="1"/>
  <c r="E14" i="33"/>
  <c r="D12" i="33"/>
  <c r="D11" i="33" s="1"/>
  <c r="C14" i="33"/>
  <c r="C12" i="33" s="1"/>
  <c r="C11" i="33" s="1"/>
  <c r="E12" i="32"/>
  <c r="E11" i="32" s="1"/>
  <c r="C14" i="32"/>
  <c r="C12" i="32" s="1"/>
  <c r="C11" i="32" s="1"/>
  <c r="D12" i="32"/>
  <c r="D11" i="32" s="1"/>
  <c r="E12" i="31"/>
  <c r="E11" i="31" s="1"/>
  <c r="C14" i="31"/>
  <c r="C12" i="31" s="1"/>
  <c r="C11" i="31" s="1"/>
  <c r="D12" i="31"/>
  <c r="D11" i="31" s="1"/>
  <c r="E13" i="30"/>
  <c r="E12" i="30" s="1"/>
  <c r="D13" i="30"/>
  <c r="D12" i="30" s="1"/>
  <c r="C15" i="30"/>
  <c r="C13" i="30" s="1"/>
  <c r="C12" i="30" s="1"/>
  <c r="E12" i="29"/>
  <c r="E11" i="29" s="1"/>
  <c r="C14" i="29"/>
  <c r="C12" i="29" s="1"/>
  <c r="C11" i="29" s="1"/>
  <c r="D12" i="29"/>
  <c r="D11" i="29" s="1"/>
  <c r="E12" i="28"/>
  <c r="E11" i="28" s="1"/>
  <c r="C14" i="28"/>
  <c r="C12" i="28" s="1"/>
  <c r="C11" i="28" s="1"/>
  <c r="D12" i="28"/>
  <c r="D11" i="28" s="1"/>
  <c r="E12" i="27"/>
  <c r="E11" i="27" s="1"/>
  <c r="C14" i="27"/>
  <c r="C12" i="27" s="1"/>
  <c r="C11" i="27" s="1"/>
  <c r="D12" i="27"/>
  <c r="D11" i="27" s="1"/>
  <c r="E12" i="26"/>
  <c r="E11" i="26" s="1"/>
  <c r="D12" i="26"/>
  <c r="D11" i="26" s="1"/>
  <c r="C14" i="26"/>
  <c r="C12" i="26" s="1"/>
  <c r="C11" i="26" s="1"/>
  <c r="E12" i="25"/>
  <c r="E11" i="25" s="1"/>
  <c r="D12" i="25"/>
  <c r="D11" i="25" s="1"/>
  <c r="C14" i="25"/>
  <c r="C12" i="25" s="1"/>
  <c r="C11" i="25" s="1"/>
  <c r="E12" i="24"/>
  <c r="E11" i="24" s="1"/>
  <c r="C14" i="24"/>
  <c r="C12" i="24" s="1"/>
  <c r="C11" i="24" s="1"/>
  <c r="D12" i="24"/>
  <c r="D11" i="24" s="1"/>
  <c r="D12" i="23"/>
  <c r="D11" i="23" s="1"/>
  <c r="C14" i="23"/>
  <c r="C12" i="23" s="1"/>
  <c r="C11" i="23" s="1"/>
  <c r="E12" i="22"/>
  <c r="E11" i="22" s="1"/>
  <c r="D12" i="22"/>
  <c r="D11" i="22" s="1"/>
  <c r="C14" i="22"/>
  <c r="C12" i="22" s="1"/>
  <c r="C11" i="22" s="1"/>
  <c r="E12" i="21"/>
  <c r="E11" i="21" s="1"/>
  <c r="D12" i="21"/>
  <c r="D11" i="21" s="1"/>
  <c r="C14" i="21"/>
  <c r="C12" i="21" s="1"/>
  <c r="C11" i="21" s="1"/>
  <c r="E12" i="20"/>
  <c r="E11" i="20" s="1"/>
  <c r="C14" i="20"/>
  <c r="C12" i="20" s="1"/>
  <c r="C11" i="20" s="1"/>
  <c r="D12" i="20"/>
  <c r="D11" i="20" s="1"/>
  <c r="E12" i="19"/>
  <c r="E11" i="19" s="1"/>
  <c r="C14" i="19"/>
  <c r="C12" i="19" s="1"/>
  <c r="C11" i="19" s="1"/>
  <c r="D12" i="19"/>
  <c r="D11" i="19" s="1"/>
  <c r="E12" i="18"/>
  <c r="E11" i="18" s="1"/>
  <c r="C12" i="18"/>
  <c r="C11" i="18" s="1"/>
  <c r="D12" i="18"/>
  <c r="D11" i="18" s="1"/>
  <c r="E12" i="17"/>
  <c r="E11" i="17" s="1"/>
  <c r="D12" i="17"/>
  <c r="D11" i="17" s="1"/>
  <c r="C14" i="17"/>
  <c r="C12" i="17" s="1"/>
  <c r="C11" i="17" s="1"/>
  <c r="E12" i="16"/>
  <c r="E11" i="16" s="1"/>
  <c r="C14" i="16"/>
  <c r="C12" i="16" s="1"/>
  <c r="C11" i="16" s="1"/>
  <c r="D12" i="16"/>
  <c r="D11" i="16" s="1"/>
  <c r="D12" i="15"/>
  <c r="D11" i="15" s="1"/>
  <c r="C14" i="15"/>
  <c r="C12" i="15" s="1"/>
  <c r="C11" i="15" s="1"/>
  <c r="D12" i="14"/>
  <c r="D11" i="14" s="1"/>
  <c r="C14" i="14"/>
  <c r="C12" i="14" s="1"/>
  <c r="C11" i="14" s="1"/>
  <c r="E12" i="13"/>
  <c r="E11" i="13" s="1"/>
  <c r="C14" i="13"/>
  <c r="C12" i="13" s="1"/>
  <c r="C11" i="13" s="1"/>
  <c r="D12" i="13"/>
  <c r="D11" i="13" s="1"/>
  <c r="E12" i="12"/>
  <c r="E11" i="12" s="1"/>
  <c r="C14" i="12"/>
  <c r="C12" i="12" s="1"/>
  <c r="C11" i="12" s="1"/>
  <c r="D12" i="12"/>
  <c r="D11" i="12" s="1"/>
  <c r="E12" i="11"/>
  <c r="E11" i="11" s="1"/>
  <c r="C14" i="11"/>
  <c r="C12" i="11" s="1"/>
  <c r="C11" i="11" s="1"/>
  <c r="D12" i="11"/>
  <c r="D11" i="11" s="1"/>
  <c r="E12" i="10"/>
  <c r="E11" i="10" s="1"/>
  <c r="C14" i="10"/>
  <c r="C12" i="10" s="1"/>
  <c r="C11" i="10" s="1"/>
  <c r="D12" i="10"/>
  <c r="D11" i="10" s="1"/>
  <c r="E12" i="9"/>
  <c r="E11" i="9" s="1"/>
  <c r="C14" i="9"/>
  <c r="C12" i="9" s="1"/>
  <c r="C11" i="9" s="1"/>
  <c r="D12" i="9"/>
  <c r="D11" i="9" s="1"/>
  <c r="E12" i="8"/>
  <c r="E11" i="8" s="1"/>
  <c r="C14" i="8"/>
  <c r="C12" i="8" s="1"/>
  <c r="C11" i="8" s="1"/>
  <c r="D12" i="8"/>
  <c r="D11" i="8" s="1"/>
  <c r="E12" i="7"/>
  <c r="E11" i="7" s="1"/>
  <c r="C14" i="7"/>
  <c r="C12" i="7" s="1"/>
  <c r="C11" i="7" s="1"/>
  <c r="D12" i="7"/>
  <c r="D11" i="7" s="1"/>
  <c r="E12" i="5"/>
  <c r="E11" i="5" s="1"/>
  <c r="C12" i="5"/>
  <c r="C11" i="5" s="1"/>
  <c r="D12" i="5"/>
  <c r="D11" i="5" s="1"/>
  <c r="E12" i="4"/>
  <c r="E11" i="4" s="1"/>
  <c r="C14" i="4"/>
  <c r="C12" i="4" s="1"/>
  <c r="C11" i="4" s="1"/>
  <c r="D12" i="4"/>
  <c r="D11" i="4" s="1"/>
  <c r="E12" i="33" l="1"/>
  <c r="E11" i="33" s="1"/>
  <c r="E12" i="23"/>
  <c r="E11" i="23" s="1"/>
  <c r="E12" i="15"/>
  <c r="E11" i="15" s="1"/>
  <c r="E12" i="14"/>
  <c r="E11" i="14" s="1"/>
  <c r="E12" i="3"/>
  <c r="E11" i="3" l="1"/>
</calcChain>
</file>

<file path=xl/sharedStrings.xml><?xml version="1.0" encoding="utf-8"?>
<sst xmlns="http://schemas.openxmlformats.org/spreadsheetml/2006/main" count="2049" uniqueCount="82">
  <si>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</si>
  <si>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</si>
  <si>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</si>
  <si>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</si>
  <si>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</si>
  <si>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</si>
  <si>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</si>
  <si>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</si>
  <si>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</si>
  <si>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</si>
  <si>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</si>
  <si>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</si>
  <si>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</si>
  <si>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</si>
  <si>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</si>
  <si>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</si>
  <si>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</si>
  <si>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</si>
  <si>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</si>
  <si>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</si>
  <si>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</si>
  <si>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</si>
  <si>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</si>
  <si>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</si>
  <si>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</si>
  <si>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</si>
  <si>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</si>
  <si>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</si>
  <si>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</si>
  <si>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</si>
  <si>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</si>
  <si>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</si>
  <si>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</si>
  <si>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</si>
  <si>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</si>
  <si>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</si>
  <si>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</si>
  <si>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</si>
  <si>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и.о.Руководитель                                  Т.Максимова</t>
  </si>
  <si>
    <t>по состоянию на " 01" апреля  2020 г.</t>
  </si>
  <si>
    <t>2020год</t>
  </si>
  <si>
    <t>план на период 1 квартала</t>
  </si>
  <si>
    <t>2020 год</t>
  </si>
  <si>
    <t>по состоянию на " 01"апреля  2020 г.</t>
  </si>
  <si>
    <t>Руководитель                                  Жолдыгулова А.А</t>
  </si>
  <si>
    <t>по состоянию за  3 квартал 2020 г.</t>
  </si>
  <si>
    <t>план на период квартала</t>
  </si>
  <si>
    <t>план на период  квартала</t>
  </si>
  <si>
    <t>план на период   квартала</t>
  </si>
  <si>
    <t xml:space="preserve">КГУ "Школа -гимназия  г. Макинска" акимата Буландынского района </t>
  </si>
  <si>
    <t>КГУ «Макинская средняя школа №3 » акимата Буландынского района</t>
  </si>
  <si>
    <t>КГУ «Школа лицей  города Макинска» акимата Буландынского района</t>
  </si>
  <si>
    <t>КГУ «Макинская средняя школа №5 » акимата Буландынского района</t>
  </si>
  <si>
    <t>КГУ «Алтындинская средняя школа  им Т.Какишева» акимата Буландынского района</t>
  </si>
  <si>
    <t>КГУ «Айнакольская средняя школа» акимата Буландынского района</t>
  </si>
  <si>
    <t xml:space="preserve">КГУ «Вознесенская средняя школа» акимата Буландынского райрна </t>
  </si>
  <si>
    <t xml:space="preserve">     КГУ «Журавлевская средняя школа» акимата Буландынского района</t>
  </si>
  <si>
    <t xml:space="preserve">  КГУ «Капитоновская средняя школа» акимата Буландынского района</t>
  </si>
  <si>
    <t xml:space="preserve">   КГУ «Караозекская средняя школа» акимата Буландынского района</t>
  </si>
  <si>
    <t>КГУ «Никольская средняя школа» акимата Буландынского района</t>
  </si>
  <si>
    <t xml:space="preserve"> КГУ«Новобратская средняя школа » акимата Буландынского района</t>
  </si>
  <si>
    <t>КГУ «Отрадненская средняя школа» акимата Буландынского района</t>
  </si>
  <si>
    <t>КГУ «Ельтайская средняя школа» акимата Буландынского района</t>
  </si>
  <si>
    <t>КГУ «Партизанская средняя школа» акимата Буландынского района</t>
  </si>
  <si>
    <t>КГУ «Токтамысская средняя школа»  акимата Буландынского района</t>
  </si>
  <si>
    <t xml:space="preserve">   КГУ «Шубарагашская средняя школа» акимата Буландынского района</t>
  </si>
  <si>
    <t>КГУ «Аккаинская основная школа» акимата Буландынского района</t>
  </si>
  <si>
    <t xml:space="preserve">   КГУ «Тастыозекская основная школа» акимата Буландынского района</t>
  </si>
  <si>
    <t xml:space="preserve"> КГУ «Новодонецкая основная школа» акимата Буландынского района</t>
  </si>
  <si>
    <t>КГУ «Иванковская основная школа» акимата Буландынского района</t>
  </si>
  <si>
    <t>КГУ «Воробьёвская основная школа» акимата Буландынского района</t>
  </si>
  <si>
    <t>КГУ «Алакольская основная школа» отдела образования Буландынского района</t>
  </si>
  <si>
    <t>КГУ «Гордеевская основная школа» акимата Буландынского района</t>
  </si>
  <si>
    <t>КГУ Жанаталапская начальная школа» акимата Буландынского района</t>
  </si>
  <si>
    <t>КГУ «Ултуганская начальная школа» акимата Буландынского района</t>
  </si>
  <si>
    <t>КГУ «Ельтайская начальная школа № 1 »  акимата Буландынского района</t>
  </si>
  <si>
    <t>КГУ «Ельтайская начальная школа №2» акимата Буландынского района</t>
  </si>
  <si>
    <t xml:space="preserve"> КГУ «Купчановская школа- сад» акимата Буландынского района</t>
  </si>
  <si>
    <t>КГУ «Буденовская начальная школа » акимата Буландынского района</t>
  </si>
  <si>
    <t>КГУ «Байсуатская начальная школа» акимата Буландынского района</t>
  </si>
  <si>
    <t>КГУ» Вечерняя школа города Макинска» акимата Буландынского района</t>
  </si>
  <si>
    <t xml:space="preserve">КГУ «Школа- лицей им. Б.Шолака» акимата Буландынского района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</si>
</sst>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8" fillId="0" borderId="2" xfId="0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0" borderId="0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8"/>
  <sheetViews>
    <sheetView zoomScale="66" zoomScaleNormal="66" workbookViewId="0">
      <selection activeCell="H9" sqref="H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43</v>
      </c>
      <c r="B2" s="97"/>
      <c r="C2" s="97"/>
      <c r="D2" s="97"/>
      <c r="E2" s="97"/>
    </row>
    <row r="3" spans="1:5" x14ac:dyDescent="0.3">
      <c r="A3" s="98" t="s">
        <v>28</v>
      </c>
      <c r="B3" s="98"/>
      <c r="C3" s="98"/>
      <c r="D3" s="98"/>
      <c r="E3" s="98"/>
    </row>
    <row r="4" spans="1:5" x14ac:dyDescent="0.3">
      <c r="A4" s="98"/>
      <c r="B4" s="98"/>
      <c r="C4" s="98"/>
      <c r="D4" s="98"/>
      <c r="E4" s="98"/>
    </row>
    <row r="5" spans="1:5" ht="15.75" customHeight="1" x14ac:dyDescent="0.3">
      <c r="A5" s="99" t="s">
        <v>16</v>
      </c>
      <c r="B5" s="99"/>
      <c r="C5" s="99"/>
      <c r="D5" s="99"/>
      <c r="E5" s="99"/>
    </row>
    <row r="6" spans="1:5" x14ac:dyDescent="0.3">
      <c r="A6" s="4"/>
    </row>
    <row r="7" spans="1:5" x14ac:dyDescent="0.3">
      <c r="A7" s="15" t="s">
        <v>37</v>
      </c>
    </row>
    <row r="8" spans="1:5" x14ac:dyDescent="0.3">
      <c r="A8" s="1"/>
    </row>
    <row r="9" spans="1:5" x14ac:dyDescent="0.3">
      <c r="A9" s="100" t="s">
        <v>27</v>
      </c>
      <c r="B9" s="101" t="s">
        <v>18</v>
      </c>
      <c r="C9" s="100" t="s">
        <v>42</v>
      </c>
      <c r="D9" s="100"/>
      <c r="E9" s="100"/>
    </row>
    <row r="10" spans="1:5" ht="60.75" x14ac:dyDescent="0.3">
      <c r="A10" s="100"/>
      <c r="B10" s="101"/>
      <c r="C10" s="5" t="s">
        <v>19</v>
      </c>
      <c r="D10" s="73" t="s">
        <v>41</v>
      </c>
      <c r="E10" s="6" t="s">
        <v>14</v>
      </c>
    </row>
    <row r="11" spans="1:5" x14ac:dyDescent="0.3">
      <c r="A11" s="7" t="s">
        <v>20</v>
      </c>
      <c r="B11" s="8" t="s">
        <v>10</v>
      </c>
      <c r="C11" s="29"/>
      <c r="D11" s="29"/>
      <c r="E11" s="29"/>
    </row>
    <row r="12" spans="1:5" ht="25.5" x14ac:dyDescent="0.3">
      <c r="A12" s="12" t="s">
        <v>23</v>
      </c>
      <c r="B12" s="8" t="s">
        <v>2</v>
      </c>
      <c r="C12" s="30"/>
      <c r="D12" s="30"/>
      <c r="E12" s="30"/>
    </row>
    <row r="13" spans="1:5" ht="25.5" x14ac:dyDescent="0.3">
      <c r="A13" s="7" t="s">
        <v>11</v>
      </c>
      <c r="B13" s="8" t="s">
        <v>2</v>
      </c>
      <c r="C13" s="29"/>
      <c r="D13" s="31"/>
      <c r="E13" s="29"/>
    </row>
    <row r="14" spans="1:5" x14ac:dyDescent="0.3">
      <c r="A14" s="10" t="s">
        <v>0</v>
      </c>
      <c r="B14" s="11"/>
      <c r="C14" s="29"/>
      <c r="D14" s="29"/>
      <c r="E14" s="29"/>
    </row>
    <row r="15" spans="1:5" ht="25.5" x14ac:dyDescent="0.3">
      <c r="A15" s="7" t="s">
        <v>12</v>
      </c>
      <c r="B15" s="8" t="s">
        <v>2</v>
      </c>
      <c r="C15" s="65"/>
      <c r="D15" s="65"/>
      <c r="E15" s="66"/>
    </row>
    <row r="16" spans="1:5" x14ac:dyDescent="0.3">
      <c r="A16" s="10" t="s">
        <v>1</v>
      </c>
      <c r="B16" s="11"/>
      <c r="C16" s="66"/>
      <c r="D16" s="66"/>
      <c r="E16" s="66"/>
    </row>
    <row r="17" spans="1:10" ht="25.5" x14ac:dyDescent="0.3">
      <c r="A17" s="9" t="s">
        <v>29</v>
      </c>
      <c r="B17" s="8" t="s">
        <v>2</v>
      </c>
      <c r="C17" s="67"/>
      <c r="D17" s="66"/>
      <c r="E17" s="66"/>
      <c r="F17" s="28"/>
      <c r="G17" s="28"/>
    </row>
    <row r="18" spans="1:10" x14ac:dyDescent="0.3">
      <c r="A18" s="12" t="s">
        <v>4</v>
      </c>
      <c r="B18" s="13" t="s">
        <v>3</v>
      </c>
      <c r="C18" s="66"/>
      <c r="D18" s="66"/>
      <c r="E18" s="66"/>
      <c r="J18" s="26"/>
    </row>
    <row r="19" spans="1:10" ht="21.95" customHeight="1" x14ac:dyDescent="0.3">
      <c r="A19" s="12" t="s">
        <v>25</v>
      </c>
      <c r="B19" s="8" t="s">
        <v>26</v>
      </c>
      <c r="C19" s="67"/>
      <c r="D19" s="67"/>
      <c r="E19" s="67"/>
    </row>
    <row r="20" spans="1:10" ht="25.5" x14ac:dyDescent="0.3">
      <c r="A20" s="9" t="s">
        <v>21</v>
      </c>
      <c r="B20" s="8" t="s">
        <v>2</v>
      </c>
      <c r="C20" s="66"/>
      <c r="D20" s="66"/>
      <c r="E20" s="66"/>
      <c r="G20" s="28"/>
    </row>
    <row r="21" spans="1:10" x14ac:dyDescent="0.3">
      <c r="A21" s="12" t="s">
        <v>4</v>
      </c>
      <c r="B21" s="13" t="s">
        <v>3</v>
      </c>
      <c r="C21" s="66"/>
      <c r="D21" s="66"/>
      <c r="E21" s="66"/>
    </row>
    <row r="22" spans="1:10" ht="21.95" customHeight="1" x14ac:dyDescent="0.3">
      <c r="A22" s="12" t="s">
        <v>25</v>
      </c>
      <c r="B22" s="8" t="s">
        <v>26</v>
      </c>
      <c r="C22" s="66"/>
      <c r="D22" s="67"/>
      <c r="E22" s="67"/>
    </row>
    <row r="23" spans="1:10" ht="39" x14ac:dyDescent="0.3">
      <c r="A23" s="16" t="s">
        <v>24</v>
      </c>
      <c r="B23" s="8" t="s">
        <v>2</v>
      </c>
      <c r="C23" s="66"/>
      <c r="D23" s="66"/>
      <c r="E23" s="66"/>
      <c r="F23" s="28"/>
      <c r="G23" s="28"/>
    </row>
    <row r="24" spans="1:10" x14ac:dyDescent="0.3">
      <c r="A24" s="12" t="s">
        <v>4</v>
      </c>
      <c r="B24" s="13" t="s">
        <v>3</v>
      </c>
      <c r="C24" s="66"/>
      <c r="D24" s="66"/>
      <c r="E24" s="66"/>
    </row>
    <row r="25" spans="1:10" ht="21.95" customHeight="1" x14ac:dyDescent="0.3">
      <c r="A25" s="12" t="s">
        <v>25</v>
      </c>
      <c r="B25" s="8" t="s">
        <v>26</v>
      </c>
      <c r="C25" s="66"/>
      <c r="D25" s="67"/>
      <c r="E25" s="67"/>
      <c r="H25" s="25"/>
    </row>
    <row r="26" spans="1:10" ht="25.5" x14ac:dyDescent="0.3">
      <c r="A26" s="9" t="s">
        <v>22</v>
      </c>
      <c r="B26" s="8" t="s">
        <v>2</v>
      </c>
      <c r="C26" s="67"/>
      <c r="D26" s="66"/>
      <c r="E26" s="66"/>
      <c r="G26" s="28"/>
    </row>
    <row r="27" spans="1:10" x14ac:dyDescent="0.3">
      <c r="A27" s="12" t="s">
        <v>4</v>
      </c>
      <c r="B27" s="13" t="s">
        <v>3</v>
      </c>
      <c r="C27" s="29"/>
      <c r="D27" s="29"/>
      <c r="E27" s="29"/>
    </row>
    <row r="28" spans="1:10" ht="21.95" customHeight="1" x14ac:dyDescent="0.3">
      <c r="A28" s="12" t="s">
        <v>25</v>
      </c>
      <c r="B28" s="8" t="s">
        <v>26</v>
      </c>
      <c r="C28" s="29"/>
      <c r="D28" s="31"/>
      <c r="E28" s="31"/>
    </row>
    <row r="29" spans="1:10" ht="25.5" x14ac:dyDescent="0.3">
      <c r="A29" s="7" t="s">
        <v>5</v>
      </c>
      <c r="B29" s="8" t="s">
        <v>2</v>
      </c>
      <c r="C29" s="32"/>
      <c r="D29" s="33"/>
      <c r="E29" s="32"/>
      <c r="F29" s="64"/>
    </row>
    <row r="30" spans="1:10" ht="36.75" x14ac:dyDescent="0.3">
      <c r="A30" s="14" t="s">
        <v>6</v>
      </c>
      <c r="B30" s="8" t="s">
        <v>2</v>
      </c>
      <c r="C30" s="29"/>
      <c r="D30" s="29"/>
      <c r="E30" s="29"/>
      <c r="F30" s="64"/>
      <c r="G30" s="37"/>
    </row>
    <row r="31" spans="1:10" ht="25.5" x14ac:dyDescent="0.3">
      <c r="A31" s="14" t="s">
        <v>7</v>
      </c>
      <c r="B31" s="8" t="s">
        <v>2</v>
      </c>
      <c r="C31" s="29"/>
      <c r="D31" s="29"/>
      <c r="E31" s="29"/>
      <c r="F31" s="37"/>
    </row>
    <row r="32" spans="1:10" ht="36.75" x14ac:dyDescent="0.3">
      <c r="A32" s="14" t="s">
        <v>8</v>
      </c>
      <c r="B32" s="8" t="s">
        <v>2</v>
      </c>
      <c r="C32" s="34"/>
      <c r="D32" s="34"/>
      <c r="E32" s="34"/>
      <c r="F32" s="64"/>
    </row>
    <row r="33" spans="1:6" ht="38.25" customHeight="1" x14ac:dyDescent="0.3">
      <c r="A33" s="14" t="s">
        <v>9</v>
      </c>
      <c r="B33" s="8" t="s">
        <v>2</v>
      </c>
      <c r="C33" s="29"/>
      <c r="D33" s="29"/>
      <c r="E33" s="29"/>
      <c r="F33" s="64"/>
    </row>
    <row r="35" spans="1:6" x14ac:dyDescent="0.3">
      <c r="A35" s="1" t="s">
        <v>38</v>
      </c>
    </row>
    <row r="37" spans="1:6" x14ac:dyDescent="0.3">
      <c r="A37" s="18"/>
    </row>
    <row r="38" spans="1:6" x14ac:dyDescent="0.3">
      <c r="A38" s="18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7" workbookViewId="0">
      <selection activeCell="H16" sqref="H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45</v>
      </c>
      <c r="B2" s="97"/>
      <c r="C2" s="97"/>
      <c r="D2" s="97"/>
      <c r="E2" s="97"/>
    </row>
    <row r="3" spans="1:5" x14ac:dyDescent="0.3">
      <c r="A3" s="98" t="s">
        <v>81</v>
      </c>
      <c r="B3" s="98"/>
      <c r="C3" s="98"/>
      <c r="D3" s="98"/>
      <c r="E3" s="98"/>
    </row>
    <row r="4" spans="1:5" x14ac:dyDescent="0.3">
      <c r="A4" s="99" t="s">
        <v>16</v>
      </c>
      <c r="B4" s="99"/>
      <c r="C4" s="99"/>
      <c r="D4" s="99"/>
      <c r="E4" s="99"/>
    </row>
    <row r="5" spans="1:5" x14ac:dyDescent="0.3">
      <c r="A5" s="4"/>
    </row>
    <row r="6" spans="1:5" x14ac:dyDescent="0.3">
      <c r="A6" s="15" t="s">
        <v>17</v>
      </c>
    </row>
    <row r="7" spans="1:5" x14ac:dyDescent="0.3">
      <c r="A7" s="1"/>
    </row>
    <row r="8" spans="1:5" x14ac:dyDescent="0.3">
      <c r="A8" s="100" t="s">
        <v>27</v>
      </c>
      <c r="B8" s="101" t="s">
        <v>18</v>
      </c>
      <c r="C8" s="100" t="s">
        <v>40</v>
      </c>
      <c r="D8" s="100"/>
      <c r="E8" s="100"/>
    </row>
    <row r="9" spans="1:5" ht="60.75" x14ac:dyDescent="0.3">
      <c r="A9" s="100"/>
      <c r="B9" s="101"/>
      <c r="C9" s="20" t="s">
        <v>19</v>
      </c>
      <c r="D9" s="88" t="s">
        <v>46</v>
      </c>
      <c r="E9" s="19" t="s">
        <v>14</v>
      </c>
    </row>
    <row r="10" spans="1:5" x14ac:dyDescent="0.3">
      <c r="A10" s="7" t="s">
        <v>20</v>
      </c>
      <c r="B10" s="8" t="s">
        <v>10</v>
      </c>
      <c r="C10" s="74">
        <v>571</v>
      </c>
      <c r="D10" s="74">
        <v>571</v>
      </c>
      <c r="E10" s="74">
        <v>571</v>
      </c>
    </row>
    <row r="11" spans="1:5" ht="25.5" x14ac:dyDescent="0.3">
      <c r="A11" s="12" t="s">
        <v>23</v>
      </c>
      <c r="B11" s="8" t="s">
        <v>2</v>
      </c>
      <c r="C11" s="75">
        <f t="shared" ref="C11:D11" si="0">C12/C10</f>
        <v>0</v>
      </c>
      <c r="D11" s="75">
        <f t="shared" si="0"/>
        <v>0</v>
      </c>
      <c r="E11" s="75">
        <f>E12/E10</f>
        <v>77.371891418563933</v>
      </c>
    </row>
    <row r="12" spans="1:5" ht="25.5" x14ac:dyDescent="0.3">
      <c r="A12" s="7" t="s">
        <v>11</v>
      </c>
      <c r="B12" s="8" t="s">
        <v>2</v>
      </c>
      <c r="C12" s="76">
        <f t="shared" ref="C12:D12" si="1">C14+C28+C29+C30+C31+C32</f>
        <v>0</v>
      </c>
      <c r="D12" s="76">
        <f t="shared" si="1"/>
        <v>0</v>
      </c>
      <c r="E12" s="76">
        <f>E14+E28+E29+E30+E31+E32</f>
        <v>44179.350000000006</v>
      </c>
    </row>
    <row r="13" spans="1:5" x14ac:dyDescent="0.3">
      <c r="A13" s="10" t="s">
        <v>0</v>
      </c>
      <c r="B13" s="11"/>
      <c r="C13" s="76"/>
      <c r="D13" s="76"/>
      <c r="E13" s="76"/>
    </row>
    <row r="14" spans="1:5" ht="25.5" x14ac:dyDescent="0.3">
      <c r="A14" s="7" t="s">
        <v>12</v>
      </c>
      <c r="B14" s="8" t="s">
        <v>2</v>
      </c>
      <c r="C14" s="77">
        <f t="shared" ref="C14:D14" si="2">C16+C19+C22+C25</f>
        <v>0</v>
      </c>
      <c r="D14" s="77">
        <f t="shared" si="2"/>
        <v>0</v>
      </c>
      <c r="E14" s="77">
        <v>34020.1</v>
      </c>
    </row>
    <row r="15" spans="1:5" x14ac:dyDescent="0.3">
      <c r="A15" s="10" t="s">
        <v>1</v>
      </c>
      <c r="B15" s="11"/>
      <c r="C15" s="77"/>
      <c r="D15" s="77"/>
      <c r="E15" s="77"/>
    </row>
    <row r="16" spans="1:5" ht="25.5" x14ac:dyDescent="0.3">
      <c r="A16" s="9" t="s">
        <v>13</v>
      </c>
      <c r="B16" s="8" t="s">
        <v>2</v>
      </c>
      <c r="C16" s="79"/>
      <c r="D16" s="79"/>
      <c r="E16" s="79">
        <v>1848.1</v>
      </c>
    </row>
    <row r="17" spans="1:6" x14ac:dyDescent="0.3">
      <c r="A17" s="12" t="s">
        <v>4</v>
      </c>
      <c r="B17" s="13" t="s">
        <v>3</v>
      </c>
      <c r="C17" s="79">
        <v>6</v>
      </c>
      <c r="D17" s="79">
        <v>6</v>
      </c>
      <c r="E17" s="79">
        <v>6</v>
      </c>
    </row>
    <row r="18" spans="1:6" ht="21.95" customHeight="1" x14ac:dyDescent="0.3">
      <c r="A18" s="12" t="s">
        <v>25</v>
      </c>
      <c r="B18" s="8" t="s">
        <v>26</v>
      </c>
      <c r="C18" s="80">
        <v>109.8</v>
      </c>
      <c r="D18" s="80">
        <v>109.8</v>
      </c>
      <c r="E18" s="80">
        <v>109.8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28910.799999999999</v>
      </c>
    </row>
    <row r="20" spans="1:6" x14ac:dyDescent="0.3">
      <c r="A20" s="12" t="s">
        <v>4</v>
      </c>
      <c r="B20" s="13" t="s">
        <v>3</v>
      </c>
      <c r="C20" s="79">
        <v>29.29</v>
      </c>
      <c r="D20" s="79">
        <v>29.29</v>
      </c>
      <c r="E20" s="79">
        <v>29.29</v>
      </c>
    </row>
    <row r="21" spans="1:6" ht="21.95" customHeight="1" x14ac:dyDescent="0.3">
      <c r="A21" s="12" t="s">
        <v>25</v>
      </c>
      <c r="B21" s="8" t="s">
        <v>26</v>
      </c>
      <c r="C21" s="79">
        <v>204.7</v>
      </c>
      <c r="D21" s="79">
        <v>204.7</v>
      </c>
      <c r="E21" s="79">
        <v>204.7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1384.4</v>
      </c>
    </row>
    <row r="23" spans="1:6" x14ac:dyDescent="0.3">
      <c r="A23" s="12" t="s">
        <v>4</v>
      </c>
      <c r="B23" s="13" t="s">
        <v>3</v>
      </c>
      <c r="C23" s="79">
        <v>5</v>
      </c>
      <c r="D23" s="79">
        <v>5</v>
      </c>
      <c r="E23" s="79">
        <v>5</v>
      </c>
    </row>
    <row r="24" spans="1:6" ht="21.95" customHeight="1" x14ac:dyDescent="0.3">
      <c r="A24" s="12" t="s">
        <v>25</v>
      </c>
      <c r="B24" s="8" t="s">
        <v>26</v>
      </c>
      <c r="C24" s="79">
        <v>83.7</v>
      </c>
      <c r="D24" s="79">
        <v>83.7</v>
      </c>
      <c r="E24" s="79">
        <v>83.7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1876.8</v>
      </c>
    </row>
    <row r="26" spans="1:6" x14ac:dyDescent="0.3">
      <c r="A26" s="12" t="s">
        <v>4</v>
      </c>
      <c r="B26" s="13" t="s">
        <v>3</v>
      </c>
      <c r="C26" s="77">
        <v>30.266999999999999</v>
      </c>
      <c r="D26" s="77">
        <v>30.266999999999999</v>
      </c>
      <c r="E26" s="77">
        <v>30.266999999999999</v>
      </c>
    </row>
    <row r="27" spans="1:6" ht="21.95" customHeight="1" x14ac:dyDescent="0.3">
      <c r="A27" s="12" t="s">
        <v>25</v>
      </c>
      <c r="B27" s="8" t="s">
        <v>26</v>
      </c>
      <c r="C27" s="77">
        <v>66</v>
      </c>
      <c r="D27" s="77">
        <v>66</v>
      </c>
      <c r="E27" s="77">
        <v>66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6130.7+711.8</f>
        <v>6842.5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>
        <v>260.55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2847.3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208.9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6" workbookViewId="0">
      <selection activeCell="E26" sqref="E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49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ht="20.25" customHeight="1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6" x14ac:dyDescent="0.3">
      <c r="A10" s="7" t="s">
        <v>20</v>
      </c>
      <c r="B10" s="8" t="s">
        <v>10</v>
      </c>
      <c r="C10" s="74">
        <v>957</v>
      </c>
      <c r="D10" s="74">
        <v>957</v>
      </c>
      <c r="E10" s="74">
        <v>957</v>
      </c>
    </row>
    <row r="11" spans="1:6" ht="25.5" x14ac:dyDescent="0.3">
      <c r="A11" s="12" t="s">
        <v>23</v>
      </c>
      <c r="B11" s="8" t="s">
        <v>2</v>
      </c>
      <c r="C11" s="75">
        <f>C12/C10</f>
        <v>68.304075235109707</v>
      </c>
      <c r="D11" s="75">
        <f>D12/D10</f>
        <v>68.304075235109707</v>
      </c>
      <c r="E11" s="75">
        <f>E12/E10</f>
        <v>81.839341692789972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65366.999999999993</v>
      </c>
      <c r="D12" s="75">
        <f>D14+D28+D29+D30+D31+D32</f>
        <v>65366.999999999993</v>
      </c>
      <c r="E12" s="76">
        <f>E14+E28+E29+E30+E31+E32</f>
        <v>78320.25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65366.999999999993</v>
      </c>
      <c r="D14" s="77">
        <f t="shared" ref="D14:E14" si="0">D16+D19+D22+D25</f>
        <v>65366.999999999993</v>
      </c>
      <c r="E14" s="77">
        <f t="shared" si="0"/>
        <v>65366.999999999993</v>
      </c>
      <c r="F14" s="60"/>
    </row>
    <row r="15" spans="1:6" x14ac:dyDescent="0.3">
      <c r="A15" s="10" t="s">
        <v>1</v>
      </c>
      <c r="B15" s="11"/>
      <c r="C15" s="79"/>
      <c r="D15" s="79"/>
      <c r="E15" s="79"/>
    </row>
    <row r="16" spans="1:6" ht="25.5" x14ac:dyDescent="0.3">
      <c r="A16" s="9" t="s">
        <v>13</v>
      </c>
      <c r="B16" s="8" t="s">
        <v>2</v>
      </c>
      <c r="C16" s="79">
        <v>4658.5</v>
      </c>
      <c r="D16" s="79">
        <v>4658.5</v>
      </c>
      <c r="E16" s="79">
        <v>4658.5</v>
      </c>
    </row>
    <row r="17" spans="1:6" x14ac:dyDescent="0.3">
      <c r="A17" s="12" t="s">
        <v>4</v>
      </c>
      <c r="B17" s="13" t="s">
        <v>3</v>
      </c>
      <c r="C17" s="79">
        <v>6</v>
      </c>
      <c r="D17" s="79">
        <v>6</v>
      </c>
      <c r="E17" s="79">
        <v>6</v>
      </c>
    </row>
    <row r="18" spans="1:6" ht="21.95" customHeight="1" x14ac:dyDescent="0.3">
      <c r="A18" s="12" t="s">
        <v>25</v>
      </c>
      <c r="B18" s="8" t="s">
        <v>26</v>
      </c>
      <c r="C18" s="80">
        <v>84.3</v>
      </c>
      <c r="D18" s="80">
        <v>84.3</v>
      </c>
      <c r="E18" s="80">
        <v>84.3</v>
      </c>
    </row>
    <row r="19" spans="1:6" ht="25.5" x14ac:dyDescent="0.3">
      <c r="A19" s="9" t="s">
        <v>21</v>
      </c>
      <c r="B19" s="8" t="s">
        <v>2</v>
      </c>
      <c r="C19" s="79">
        <v>54064.1</v>
      </c>
      <c r="D19" s="79">
        <v>54064.1</v>
      </c>
      <c r="E19" s="79">
        <v>54064.1</v>
      </c>
    </row>
    <row r="20" spans="1:6" x14ac:dyDescent="0.3">
      <c r="A20" s="12" t="s">
        <v>4</v>
      </c>
      <c r="B20" s="13" t="s">
        <v>3</v>
      </c>
      <c r="C20" s="79">
        <v>90.72</v>
      </c>
      <c r="D20" s="79">
        <v>90.72</v>
      </c>
      <c r="E20" s="79">
        <v>90.72</v>
      </c>
    </row>
    <row r="21" spans="1:6" ht="21.95" customHeight="1" x14ac:dyDescent="0.3">
      <c r="A21" s="12" t="s">
        <v>25</v>
      </c>
      <c r="B21" s="8" t="s">
        <v>26</v>
      </c>
      <c r="C21" s="79">
        <v>155.80000000000001</v>
      </c>
      <c r="D21" s="79">
        <v>155.80000000000001</v>
      </c>
      <c r="E21" s="79">
        <v>155.80000000000001</v>
      </c>
    </row>
    <row r="22" spans="1:6" ht="39" x14ac:dyDescent="0.3">
      <c r="A22" s="16" t="s">
        <v>24</v>
      </c>
      <c r="B22" s="8" t="s">
        <v>2</v>
      </c>
      <c r="C22" s="79">
        <v>685.2</v>
      </c>
      <c r="D22" s="79">
        <v>685.2</v>
      </c>
      <c r="E22" s="79">
        <v>685.2</v>
      </c>
    </row>
    <row r="23" spans="1:6" x14ac:dyDescent="0.3">
      <c r="A23" s="12" t="s">
        <v>4</v>
      </c>
      <c r="B23" s="13" t="s">
        <v>3</v>
      </c>
      <c r="C23" s="79">
        <v>6</v>
      </c>
      <c r="D23" s="79">
        <v>6</v>
      </c>
      <c r="E23" s="79">
        <v>6</v>
      </c>
    </row>
    <row r="24" spans="1:6" ht="21.95" customHeight="1" x14ac:dyDescent="0.3">
      <c r="A24" s="12" t="s">
        <v>25</v>
      </c>
      <c r="B24" s="8" t="s">
        <v>26</v>
      </c>
      <c r="C24" s="79">
        <v>80.400000000000006</v>
      </c>
      <c r="D24" s="79">
        <v>80.400000000000006</v>
      </c>
      <c r="E24" s="79">
        <v>80.400000000000006</v>
      </c>
    </row>
    <row r="25" spans="1:6" ht="25.5" x14ac:dyDescent="0.3">
      <c r="A25" s="9" t="s">
        <v>22</v>
      </c>
      <c r="B25" s="8" t="s">
        <v>2</v>
      </c>
      <c r="C25" s="78">
        <v>5959.2</v>
      </c>
      <c r="D25" s="78">
        <v>5959.2</v>
      </c>
      <c r="E25" s="78">
        <v>5959.2</v>
      </c>
    </row>
    <row r="26" spans="1:6" x14ac:dyDescent="0.3">
      <c r="A26" s="12" t="s">
        <v>4</v>
      </c>
      <c r="B26" s="13" t="s">
        <v>3</v>
      </c>
      <c r="C26" s="79">
        <v>34</v>
      </c>
      <c r="D26" s="79">
        <v>34</v>
      </c>
      <c r="E26" s="79">
        <v>34</v>
      </c>
    </row>
    <row r="27" spans="1:6" ht="21.95" customHeight="1" x14ac:dyDescent="0.3">
      <c r="A27" s="12" t="s">
        <v>25</v>
      </c>
      <c r="B27" s="8" t="s">
        <v>26</v>
      </c>
      <c r="C27" s="77">
        <v>52.5</v>
      </c>
      <c r="D27" s="77">
        <v>52.5</v>
      </c>
      <c r="E27" s="77">
        <v>52.5</v>
      </c>
    </row>
    <row r="28" spans="1:6" ht="25.5" x14ac:dyDescent="0.3">
      <c r="A28" s="7" t="s">
        <v>5</v>
      </c>
      <c r="B28" s="8" t="s">
        <v>2</v>
      </c>
      <c r="C28" s="81"/>
      <c r="D28" s="81"/>
      <c r="E28" s="81">
        <v>20.55</v>
      </c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11713.2+760.9</f>
        <v>12474.1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/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260.60000000000002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198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6" workbookViewId="0">
      <selection activeCell="E14" sqref="E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50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ht="20.25" customHeight="1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4">
        <v>619</v>
      </c>
      <c r="D10" s="74">
        <v>619</v>
      </c>
      <c r="E10" s="74">
        <v>619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79.818497576736689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49407.650000000009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/>
      <c r="D14" s="77"/>
      <c r="E14" s="76">
        <f>E16+E19+E22+E25</f>
        <v>40549.800000000003</v>
      </c>
      <c r="F14" s="18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>
        <v>5855.6</v>
      </c>
      <c r="D16" s="78">
        <v>5855.6</v>
      </c>
      <c r="E16" s="78">
        <v>2491.8000000000002</v>
      </c>
    </row>
    <row r="17" spans="1:6" x14ac:dyDescent="0.3">
      <c r="A17" s="12" t="s">
        <v>4</v>
      </c>
      <c r="B17" s="13" t="s">
        <v>3</v>
      </c>
      <c r="C17" s="79">
        <v>7</v>
      </c>
      <c r="D17" s="79">
        <v>7</v>
      </c>
      <c r="E17" s="79">
        <v>7</v>
      </c>
    </row>
    <row r="18" spans="1:6" ht="21.95" customHeight="1" x14ac:dyDescent="0.3">
      <c r="A18" s="12" t="s">
        <v>25</v>
      </c>
      <c r="B18" s="8" t="s">
        <v>26</v>
      </c>
      <c r="C18" s="80">
        <f>C16/C17/12</f>
        <v>69.709523809523816</v>
      </c>
      <c r="D18" s="80">
        <f t="shared" ref="D18" si="0">D16/D17/12</f>
        <v>69.709523809523816</v>
      </c>
      <c r="E18" s="80">
        <v>69.7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31226.5</v>
      </c>
    </row>
    <row r="20" spans="1:6" x14ac:dyDescent="0.3">
      <c r="A20" s="12" t="s">
        <v>4</v>
      </c>
      <c r="B20" s="13" t="s">
        <v>3</v>
      </c>
      <c r="C20" s="79">
        <v>66.22</v>
      </c>
      <c r="D20" s="79">
        <v>66.22</v>
      </c>
      <c r="E20" s="79"/>
    </row>
    <row r="21" spans="1:6" ht="21.95" customHeight="1" x14ac:dyDescent="0.3">
      <c r="A21" s="12" t="s">
        <v>25</v>
      </c>
      <c r="B21" s="8" t="s">
        <v>26</v>
      </c>
      <c r="C21" s="79">
        <v>108</v>
      </c>
      <c r="D21" s="79">
        <v>108</v>
      </c>
      <c r="E21" s="79"/>
    </row>
    <row r="22" spans="1:6" ht="39" x14ac:dyDescent="0.3">
      <c r="A22" s="16" t="s">
        <v>24</v>
      </c>
      <c r="B22" s="8" t="s">
        <v>2</v>
      </c>
      <c r="C22" s="78"/>
      <c r="D22" s="78"/>
      <c r="E22" s="78">
        <v>1042.4000000000001</v>
      </c>
    </row>
    <row r="23" spans="1:6" x14ac:dyDescent="0.3">
      <c r="A23" s="12" t="s">
        <v>4</v>
      </c>
      <c r="B23" s="13" t="s">
        <v>3</v>
      </c>
      <c r="C23" s="79">
        <v>6.5</v>
      </c>
      <c r="D23" s="79">
        <v>6.5</v>
      </c>
      <c r="E23" s="79"/>
    </row>
    <row r="24" spans="1:6" ht="21.95" customHeight="1" x14ac:dyDescent="0.3">
      <c r="A24" s="12" t="s">
        <v>25</v>
      </c>
      <c r="B24" s="8" t="s">
        <v>26</v>
      </c>
      <c r="C24" s="79">
        <v>60.5</v>
      </c>
      <c r="D24" s="79">
        <v>60.5</v>
      </c>
      <c r="E24" s="79"/>
    </row>
    <row r="25" spans="1:6" ht="25.5" x14ac:dyDescent="0.3">
      <c r="A25" s="9" t="s">
        <v>22</v>
      </c>
      <c r="B25" s="8" t="s">
        <v>2</v>
      </c>
      <c r="C25" s="78"/>
      <c r="D25" s="78"/>
      <c r="E25" s="78">
        <v>5789.1</v>
      </c>
    </row>
    <row r="26" spans="1:6" x14ac:dyDescent="0.3">
      <c r="A26" s="12" t="s">
        <v>4</v>
      </c>
      <c r="B26" s="13" t="s">
        <v>3</v>
      </c>
      <c r="C26" s="79">
        <v>34</v>
      </c>
      <c r="D26" s="79">
        <v>34</v>
      </c>
      <c r="E26" s="79"/>
    </row>
    <row r="27" spans="1:6" ht="21.95" customHeight="1" x14ac:dyDescent="0.3">
      <c r="A27" s="12" t="s">
        <v>25</v>
      </c>
      <c r="B27" s="8" t="s">
        <v>26</v>
      </c>
      <c r="C27" s="77">
        <v>50.1</v>
      </c>
      <c r="D27" s="77">
        <v>50.1</v>
      </c>
      <c r="E27" s="77"/>
    </row>
    <row r="28" spans="1:6" ht="25.5" x14ac:dyDescent="0.3">
      <c r="A28" s="7" t="s">
        <v>5</v>
      </c>
      <c r="B28" s="8" t="s">
        <v>2</v>
      </c>
      <c r="C28" s="81"/>
      <c r="D28" s="81"/>
      <c r="E28" s="81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5908.3+952</f>
        <v>6860.3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>
        <v>20.55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1799.9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177.1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22" workbookViewId="0">
      <selection activeCell="G11" sqref="G11"/>
    </sheetView>
  </sheetViews>
  <sheetFormatPr defaultColWidth="9.140625" defaultRowHeight="20.25" x14ac:dyDescent="0.3"/>
  <cols>
    <col min="1" max="1" width="69.42578125" style="39" customWidth="1"/>
    <col min="2" max="2" width="9.140625" style="41"/>
    <col min="3" max="3" width="12" style="39" customWidth="1"/>
    <col min="4" max="4" width="17.140625" style="39" customWidth="1"/>
    <col min="5" max="7" width="12" style="39" customWidth="1"/>
    <col min="8" max="8" width="9.140625" style="39"/>
    <col min="9" max="9" width="9.85546875" style="39" bestFit="1" customWidth="1"/>
    <col min="10" max="16384" width="9.140625" style="39"/>
  </cols>
  <sheetData>
    <row r="1" spans="1:6" x14ac:dyDescent="0.3">
      <c r="A1" s="104" t="s">
        <v>15</v>
      </c>
      <c r="B1" s="104"/>
      <c r="C1" s="104"/>
      <c r="D1" s="104"/>
      <c r="E1" s="104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105" t="s">
        <v>51</v>
      </c>
      <c r="B3" s="105"/>
      <c r="C3" s="105"/>
      <c r="D3" s="105"/>
      <c r="E3" s="105"/>
    </row>
    <row r="4" spans="1:6" x14ac:dyDescent="0.3">
      <c r="A4" s="106" t="s">
        <v>16</v>
      </c>
      <c r="B4" s="106"/>
      <c r="C4" s="106"/>
      <c r="D4" s="106"/>
      <c r="E4" s="106"/>
    </row>
    <row r="5" spans="1:6" x14ac:dyDescent="0.3">
      <c r="A5" s="40"/>
    </row>
    <row r="6" spans="1:6" x14ac:dyDescent="0.3">
      <c r="A6" s="42" t="s">
        <v>17</v>
      </c>
    </row>
    <row r="7" spans="1:6" x14ac:dyDescent="0.3">
      <c r="A7" s="43"/>
    </row>
    <row r="8" spans="1:6" ht="20.25" customHeight="1" x14ac:dyDescent="0.3">
      <c r="A8" s="102" t="s">
        <v>27</v>
      </c>
      <c r="B8" s="103" t="s">
        <v>18</v>
      </c>
      <c r="C8" s="102" t="s">
        <v>42</v>
      </c>
      <c r="D8" s="102"/>
      <c r="E8" s="102"/>
    </row>
    <row r="9" spans="1:6" ht="60.75" x14ac:dyDescent="0.3">
      <c r="A9" s="102"/>
      <c r="B9" s="103"/>
      <c r="C9" s="44" t="s">
        <v>19</v>
      </c>
      <c r="D9" s="88" t="s">
        <v>46</v>
      </c>
      <c r="E9" s="45" t="s">
        <v>14</v>
      </c>
    </row>
    <row r="10" spans="1:6" x14ac:dyDescent="0.3">
      <c r="A10" s="46" t="s">
        <v>20</v>
      </c>
      <c r="B10" s="47" t="s">
        <v>10</v>
      </c>
      <c r="C10" s="48">
        <v>281</v>
      </c>
      <c r="D10" s="48">
        <v>281</v>
      </c>
      <c r="E10" s="48">
        <v>281</v>
      </c>
    </row>
    <row r="11" spans="1:6" ht="25.5" x14ac:dyDescent="0.3">
      <c r="A11" s="49" t="s">
        <v>23</v>
      </c>
      <c r="B11" s="47" t="s">
        <v>2</v>
      </c>
      <c r="C11" s="50">
        <f>C12/C10</f>
        <v>0</v>
      </c>
      <c r="D11" s="50">
        <f>D12/D10</f>
        <v>0</v>
      </c>
      <c r="E11" s="50">
        <f>E12/E10</f>
        <v>0</v>
      </c>
    </row>
    <row r="12" spans="1:6" ht="25.5" x14ac:dyDescent="0.3">
      <c r="A12" s="46" t="s">
        <v>11</v>
      </c>
      <c r="B12" s="47" t="s">
        <v>2</v>
      </c>
      <c r="C12" s="48">
        <f>C14+C28+C29+C30+C31+C32</f>
        <v>0</v>
      </c>
      <c r="D12" s="50">
        <f>D14+D28+D29+D30+D31+D32</f>
        <v>0</v>
      </c>
      <c r="E12" s="48">
        <f>E14+E28+E29+E30+E31+E32</f>
        <v>0</v>
      </c>
    </row>
    <row r="13" spans="1:6" x14ac:dyDescent="0.3">
      <c r="A13" s="51" t="s">
        <v>0</v>
      </c>
      <c r="B13" s="52"/>
      <c r="C13" s="48"/>
      <c r="D13" s="48"/>
      <c r="E13" s="48"/>
    </row>
    <row r="14" spans="1:6" ht="25.5" x14ac:dyDescent="0.3">
      <c r="A14" s="46" t="s">
        <v>12</v>
      </c>
      <c r="B14" s="47" t="s">
        <v>2</v>
      </c>
      <c r="C14" s="68">
        <f>C16+C19+C22+C25</f>
        <v>0</v>
      </c>
      <c r="D14" s="68">
        <f t="shared" ref="D14:E14" si="0">D16+D19+D22+D25</f>
        <v>0</v>
      </c>
      <c r="E14" s="68">
        <f t="shared" si="0"/>
        <v>0</v>
      </c>
      <c r="F14" s="61"/>
    </row>
    <row r="15" spans="1:6" x14ac:dyDescent="0.3">
      <c r="A15" s="51" t="s">
        <v>1</v>
      </c>
      <c r="B15" s="52"/>
      <c r="C15" s="68"/>
      <c r="D15" s="68"/>
      <c r="E15" s="68"/>
    </row>
    <row r="16" spans="1:6" ht="25.5" x14ac:dyDescent="0.3">
      <c r="A16" s="38" t="s">
        <v>13</v>
      </c>
      <c r="B16" s="47" t="s">
        <v>2</v>
      </c>
      <c r="C16" s="68"/>
      <c r="D16" s="68"/>
      <c r="E16" s="68"/>
    </row>
    <row r="17" spans="1:5" x14ac:dyDescent="0.3">
      <c r="A17" s="49" t="s">
        <v>4</v>
      </c>
      <c r="B17" s="53" t="s">
        <v>3</v>
      </c>
      <c r="C17" s="68">
        <v>7</v>
      </c>
      <c r="D17" s="68">
        <v>7</v>
      </c>
      <c r="E17" s="68">
        <v>7</v>
      </c>
    </row>
    <row r="18" spans="1:5" ht="21.95" customHeight="1" x14ac:dyDescent="0.3">
      <c r="A18" s="49" t="s">
        <v>25</v>
      </c>
      <c r="B18" s="47" t="s">
        <v>26</v>
      </c>
      <c r="C18" s="70">
        <v>125</v>
      </c>
      <c r="D18" s="70">
        <v>125</v>
      </c>
      <c r="E18" s="70">
        <v>125</v>
      </c>
    </row>
    <row r="19" spans="1:5" ht="25.5" x14ac:dyDescent="0.3">
      <c r="A19" s="38" t="s">
        <v>21</v>
      </c>
      <c r="B19" s="47" t="s">
        <v>2</v>
      </c>
      <c r="C19" s="68"/>
      <c r="D19" s="68"/>
      <c r="E19" s="68"/>
    </row>
    <row r="20" spans="1:5" x14ac:dyDescent="0.3">
      <c r="A20" s="49" t="s">
        <v>4</v>
      </c>
      <c r="B20" s="53" t="s">
        <v>3</v>
      </c>
      <c r="C20" s="68">
        <v>48.3</v>
      </c>
      <c r="D20" s="68">
        <v>48.3</v>
      </c>
      <c r="E20" s="68">
        <v>48.3</v>
      </c>
    </row>
    <row r="21" spans="1:5" ht="21.95" customHeight="1" x14ac:dyDescent="0.3">
      <c r="A21" s="49" t="s">
        <v>25</v>
      </c>
      <c r="B21" s="47" t="s">
        <v>26</v>
      </c>
      <c r="C21" s="68">
        <v>118.4</v>
      </c>
      <c r="D21" s="68">
        <v>118.4</v>
      </c>
      <c r="E21" s="68">
        <v>118.4</v>
      </c>
    </row>
    <row r="22" spans="1:5" ht="39" x14ac:dyDescent="0.3">
      <c r="A22" s="54" t="s">
        <v>31</v>
      </c>
      <c r="B22" s="47" t="s">
        <v>2</v>
      </c>
      <c r="C22" s="68"/>
      <c r="D22" s="68"/>
      <c r="E22" s="68"/>
    </row>
    <row r="23" spans="1:5" x14ac:dyDescent="0.3">
      <c r="A23" s="49" t="s">
        <v>4</v>
      </c>
      <c r="B23" s="53" t="s">
        <v>3</v>
      </c>
      <c r="C23" s="68">
        <v>4</v>
      </c>
      <c r="D23" s="68">
        <v>4</v>
      </c>
      <c r="E23" s="68">
        <v>4</v>
      </c>
    </row>
    <row r="24" spans="1:5" ht="21.95" customHeight="1" x14ac:dyDescent="0.3">
      <c r="A24" s="49" t="s">
        <v>25</v>
      </c>
      <c r="B24" s="47" t="s">
        <v>26</v>
      </c>
      <c r="C24" s="68">
        <v>75.400000000000006</v>
      </c>
      <c r="D24" s="68">
        <v>75.400000000000006</v>
      </c>
      <c r="E24" s="68">
        <v>75.400000000000006</v>
      </c>
    </row>
    <row r="25" spans="1:5" ht="25.5" x14ac:dyDescent="0.3">
      <c r="A25" s="38" t="s">
        <v>22</v>
      </c>
      <c r="B25" s="47" t="s">
        <v>2</v>
      </c>
      <c r="C25" s="68"/>
      <c r="D25" s="68"/>
      <c r="E25" s="68"/>
    </row>
    <row r="26" spans="1:5" x14ac:dyDescent="0.3">
      <c r="A26" s="49" t="s">
        <v>4</v>
      </c>
      <c r="B26" s="53" t="s">
        <v>3</v>
      </c>
      <c r="C26" s="68">
        <v>44</v>
      </c>
      <c r="D26" s="68">
        <v>44</v>
      </c>
      <c r="E26" s="68">
        <v>44</v>
      </c>
    </row>
    <row r="27" spans="1:5" ht="21.95" customHeight="1" x14ac:dyDescent="0.3">
      <c r="A27" s="49" t="s">
        <v>25</v>
      </c>
      <c r="B27" s="47" t="s">
        <v>26</v>
      </c>
      <c r="C27" s="68">
        <v>52.5</v>
      </c>
      <c r="D27" s="68">
        <v>52.5</v>
      </c>
      <c r="E27" s="68">
        <v>52.5</v>
      </c>
    </row>
    <row r="28" spans="1:5" ht="25.5" x14ac:dyDescent="0.3">
      <c r="A28" s="46" t="s">
        <v>5</v>
      </c>
      <c r="B28" s="47" t="s">
        <v>2</v>
      </c>
      <c r="C28" s="69"/>
      <c r="D28" s="69"/>
      <c r="E28" s="69"/>
    </row>
    <row r="29" spans="1:5" ht="36.75" x14ac:dyDescent="0.3">
      <c r="A29" s="55" t="s">
        <v>32</v>
      </c>
      <c r="B29" s="47" t="s">
        <v>2</v>
      </c>
      <c r="C29" s="48"/>
      <c r="D29" s="48"/>
      <c r="E29" s="48"/>
    </row>
    <row r="30" spans="1:5" ht="25.5" x14ac:dyDescent="0.3">
      <c r="A30" s="55" t="s">
        <v>7</v>
      </c>
      <c r="B30" s="47" t="s">
        <v>2</v>
      </c>
      <c r="C30" s="48"/>
      <c r="D30" s="48"/>
      <c r="E30" s="48"/>
    </row>
    <row r="31" spans="1:5" ht="36.75" x14ac:dyDescent="0.3">
      <c r="A31" s="55" t="s">
        <v>33</v>
      </c>
      <c r="B31" s="47" t="s">
        <v>2</v>
      </c>
      <c r="C31" s="68"/>
      <c r="D31" s="68"/>
      <c r="E31" s="68"/>
    </row>
    <row r="32" spans="1:5" ht="52.5" x14ac:dyDescent="0.3">
      <c r="A32" s="55" t="s">
        <v>34</v>
      </c>
      <c r="B32" s="47" t="s">
        <v>2</v>
      </c>
      <c r="C32" s="48"/>
      <c r="D32" s="48"/>
      <c r="E32" s="48"/>
    </row>
    <row r="34" spans="1:1" x14ac:dyDescent="0.3">
      <c r="A34" s="1" t="s">
        <v>44</v>
      </c>
    </row>
    <row r="36" spans="1:1" x14ac:dyDescent="0.3">
      <c r="A36" s="56" t="s">
        <v>35</v>
      </c>
    </row>
    <row r="37" spans="1:1" x14ac:dyDescent="0.3">
      <c r="A37" s="56" t="s">
        <v>36</v>
      </c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19" workbookViewId="0">
      <selection activeCell="D31" sqref="D3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52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ht="20.25" customHeight="1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635</v>
      </c>
      <c r="D10" s="76">
        <v>635</v>
      </c>
      <c r="E10" s="76">
        <v>635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16.204488188976381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10289.850000000002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0</v>
      </c>
      <c r="F14" s="59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/>
    </row>
    <row r="17" spans="1:6" x14ac:dyDescent="0.3">
      <c r="A17" s="12" t="s">
        <v>4</v>
      </c>
      <c r="B17" s="13" t="s">
        <v>3</v>
      </c>
      <c r="C17" s="79">
        <v>6.3</v>
      </c>
      <c r="D17" s="79">
        <v>6.3</v>
      </c>
      <c r="E17" s="79">
        <v>6.3</v>
      </c>
    </row>
    <row r="18" spans="1:6" ht="21.95" customHeight="1" x14ac:dyDescent="0.3">
      <c r="A18" s="12" t="s">
        <v>25</v>
      </c>
      <c r="B18" s="8" t="s">
        <v>26</v>
      </c>
      <c r="C18" s="80">
        <v>82.3</v>
      </c>
      <c r="D18" s="80">
        <v>82.3</v>
      </c>
      <c r="E18" s="80">
        <v>82.3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/>
    </row>
    <row r="20" spans="1:6" x14ac:dyDescent="0.3">
      <c r="A20" s="12" t="s">
        <v>4</v>
      </c>
      <c r="B20" s="13" t="s">
        <v>3</v>
      </c>
      <c r="C20" s="79">
        <v>74.28</v>
      </c>
      <c r="D20" s="79">
        <v>74.28</v>
      </c>
      <c r="E20" s="79">
        <v>74.28</v>
      </c>
    </row>
    <row r="21" spans="1:6" ht="21.95" customHeight="1" x14ac:dyDescent="0.3">
      <c r="A21" s="12" t="s">
        <v>25</v>
      </c>
      <c r="B21" s="8" t="s">
        <v>26</v>
      </c>
      <c r="C21" s="79">
        <v>116.9</v>
      </c>
      <c r="D21" s="79">
        <v>116.9</v>
      </c>
      <c r="E21" s="79">
        <v>116.9</v>
      </c>
    </row>
    <row r="22" spans="1:6" ht="39" x14ac:dyDescent="0.3">
      <c r="A22" s="16" t="s">
        <v>24</v>
      </c>
      <c r="B22" s="8" t="s">
        <v>2</v>
      </c>
      <c r="C22" s="78"/>
      <c r="D22" s="78"/>
      <c r="E22" s="78"/>
    </row>
    <row r="23" spans="1:6" x14ac:dyDescent="0.3">
      <c r="A23" s="12" t="s">
        <v>4</v>
      </c>
      <c r="B23" s="13" t="s">
        <v>3</v>
      </c>
      <c r="C23" s="79">
        <v>4</v>
      </c>
      <c r="D23" s="79">
        <v>4</v>
      </c>
      <c r="E23" s="79">
        <v>4</v>
      </c>
    </row>
    <row r="24" spans="1:6" ht="21.95" customHeight="1" x14ac:dyDescent="0.3">
      <c r="A24" s="12" t="s">
        <v>25</v>
      </c>
      <c r="B24" s="8" t="s">
        <v>26</v>
      </c>
      <c r="C24" s="79">
        <v>54.4</v>
      </c>
      <c r="D24" s="79">
        <v>54.4</v>
      </c>
      <c r="E24" s="79">
        <v>54.4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/>
    </row>
    <row r="26" spans="1:6" x14ac:dyDescent="0.3">
      <c r="A26" s="12" t="s">
        <v>4</v>
      </c>
      <c r="B26" s="13" t="s">
        <v>3</v>
      </c>
      <c r="C26" s="77">
        <v>35.1</v>
      </c>
      <c r="D26" s="77">
        <v>35.1</v>
      </c>
      <c r="E26" s="77">
        <v>35.1</v>
      </c>
    </row>
    <row r="27" spans="1:6" ht="21.95" customHeight="1" x14ac:dyDescent="0.3">
      <c r="A27" s="12" t="s">
        <v>25</v>
      </c>
      <c r="B27" s="8" t="s">
        <v>26</v>
      </c>
      <c r="C27" s="77">
        <v>48.7</v>
      </c>
      <c r="D27" s="77">
        <v>48.7</v>
      </c>
      <c r="E27" s="77">
        <v>48.7</v>
      </c>
    </row>
    <row r="28" spans="1:6" ht="25.5" x14ac:dyDescent="0.3">
      <c r="A28" s="7" t="s">
        <v>5</v>
      </c>
      <c r="B28" s="8" t="s">
        <v>2</v>
      </c>
      <c r="C28" s="81"/>
      <c r="D28" s="81"/>
      <c r="E28" s="81"/>
    </row>
    <row r="29" spans="1:6" ht="36.75" x14ac:dyDescent="0.3">
      <c r="A29" s="14" t="s">
        <v>6</v>
      </c>
      <c r="B29" s="8" t="s">
        <v>2</v>
      </c>
      <c r="C29" s="76"/>
      <c r="D29" s="76"/>
      <c r="E29" s="76">
        <f>5908.3+1335.8</f>
        <v>7244.1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>
        <v>20.55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2918.5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106.7</v>
      </c>
    </row>
    <row r="33" spans="1:5" x14ac:dyDescent="0.3">
      <c r="A33" s="92"/>
      <c r="B33" s="93"/>
      <c r="C33" s="94"/>
      <c r="D33" s="94"/>
      <c r="E33" s="94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4" workbookViewId="0">
      <selection activeCell="E14" sqref="E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53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178</v>
      </c>
      <c r="D10" s="76">
        <v>178</v>
      </c>
      <c r="E10" s="76">
        <v>178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162.82713483146065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28983.229999999996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22743.899999999998</v>
      </c>
      <c r="F14" s="18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1637.2</v>
      </c>
    </row>
    <row r="17" spans="1:6" x14ac:dyDescent="0.3">
      <c r="A17" s="12" t="s">
        <v>4</v>
      </c>
      <c r="B17" s="13" t="s">
        <v>3</v>
      </c>
      <c r="C17" s="78">
        <v>4.5</v>
      </c>
      <c r="D17" s="78">
        <v>4.5</v>
      </c>
      <c r="E17" s="78">
        <v>4.5</v>
      </c>
    </row>
    <row r="18" spans="1:6" x14ac:dyDescent="0.3">
      <c r="A18" s="12" t="s">
        <v>25</v>
      </c>
      <c r="B18" s="8" t="s">
        <v>26</v>
      </c>
      <c r="C18" s="82">
        <v>114.5</v>
      </c>
      <c r="D18" s="82">
        <v>114.5</v>
      </c>
      <c r="E18" s="82">
        <v>114.5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16986.099999999999</v>
      </c>
    </row>
    <row r="20" spans="1:6" x14ac:dyDescent="0.3">
      <c r="A20" s="12" t="s">
        <v>4</v>
      </c>
      <c r="B20" s="13" t="s">
        <v>3</v>
      </c>
      <c r="C20" s="78">
        <v>41.7</v>
      </c>
      <c r="D20" s="78">
        <v>41.7</v>
      </c>
      <c r="E20" s="78">
        <v>41.7</v>
      </c>
    </row>
    <row r="21" spans="1:6" x14ac:dyDescent="0.3">
      <c r="A21" s="12" t="s">
        <v>25</v>
      </c>
      <c r="B21" s="8" t="s">
        <v>26</v>
      </c>
      <c r="C21" s="78">
        <v>112.66</v>
      </c>
      <c r="D21" s="78">
        <v>112.66</v>
      </c>
      <c r="E21" s="78">
        <v>112.66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518.79999999999995</v>
      </c>
    </row>
    <row r="23" spans="1:6" x14ac:dyDescent="0.3">
      <c r="A23" s="12" t="s">
        <v>4</v>
      </c>
      <c r="B23" s="13" t="s">
        <v>3</v>
      </c>
      <c r="C23" s="78">
        <v>2.5</v>
      </c>
      <c r="D23" s="78">
        <v>2.5</v>
      </c>
      <c r="E23" s="78">
        <v>2.5</v>
      </c>
    </row>
    <row r="24" spans="1:6" x14ac:dyDescent="0.3">
      <c r="A24" s="12" t="s">
        <v>25</v>
      </c>
      <c r="B24" s="8" t="s">
        <v>26</v>
      </c>
      <c r="C24" s="78">
        <v>110.9</v>
      </c>
      <c r="D24" s="78">
        <v>110.9</v>
      </c>
      <c r="E24" s="78">
        <v>110.9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3601.8</v>
      </c>
    </row>
    <row r="26" spans="1:6" x14ac:dyDescent="0.3">
      <c r="A26" s="12" t="s">
        <v>4</v>
      </c>
      <c r="B26" s="13" t="s">
        <v>3</v>
      </c>
      <c r="C26" s="83">
        <v>19.52</v>
      </c>
      <c r="D26" s="83">
        <v>19.52</v>
      </c>
      <c r="E26" s="83">
        <v>19.52</v>
      </c>
    </row>
    <row r="27" spans="1:6" x14ac:dyDescent="0.3">
      <c r="A27" s="12" t="s">
        <v>25</v>
      </c>
      <c r="B27" s="8" t="s">
        <v>26</v>
      </c>
      <c r="C27" s="83">
        <v>45.5</v>
      </c>
      <c r="D27" s="83">
        <v>45.5</v>
      </c>
      <c r="E27" s="83">
        <v>45.5</v>
      </c>
    </row>
    <row r="28" spans="1:6" ht="25.5" x14ac:dyDescent="0.3">
      <c r="A28" s="7" t="s">
        <v>5</v>
      </c>
      <c r="B28" s="8" t="s">
        <v>2</v>
      </c>
      <c r="C28" s="84"/>
      <c r="D28" s="84"/>
      <c r="E28" s="84"/>
    </row>
    <row r="29" spans="1:6" ht="36.75" x14ac:dyDescent="0.3">
      <c r="A29" s="14" t="s">
        <v>6</v>
      </c>
      <c r="B29" s="8" t="s">
        <v>2</v>
      </c>
      <c r="C29" s="76"/>
      <c r="D29" s="76"/>
      <c r="E29" s="76">
        <f>5521.6+342.7</f>
        <v>5864.3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11.209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209.9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153.92099999999999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F27" sqref="F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54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64</v>
      </c>
      <c r="D10" s="76">
        <v>64</v>
      </c>
      <c r="E10" s="76">
        <v>64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351.96867187499998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86">
        <f>D14+D28+D29+D30+D31+D32</f>
        <v>0</v>
      </c>
      <c r="E12" s="76">
        <f>E14+E28+E29+E30+E31+E32</f>
        <v>22525.994999999999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16443.3</v>
      </c>
      <c r="F14" s="59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1523.9</v>
      </c>
    </row>
    <row r="17" spans="1:5" x14ac:dyDescent="0.3">
      <c r="A17" s="12" t="s">
        <v>4</v>
      </c>
      <c r="B17" s="13" t="s">
        <v>3</v>
      </c>
      <c r="C17" s="78">
        <v>3</v>
      </c>
      <c r="D17" s="78">
        <v>3</v>
      </c>
      <c r="E17" s="78">
        <v>3</v>
      </c>
    </row>
    <row r="18" spans="1:5" x14ac:dyDescent="0.3">
      <c r="A18" s="12" t="s">
        <v>25</v>
      </c>
      <c r="B18" s="8" t="s">
        <v>26</v>
      </c>
      <c r="C18" s="82">
        <v>155.5</v>
      </c>
      <c r="D18" s="82">
        <v>155.5</v>
      </c>
      <c r="E18" s="82">
        <v>155.5</v>
      </c>
    </row>
    <row r="19" spans="1:5" ht="25.5" x14ac:dyDescent="0.3">
      <c r="A19" s="9" t="s">
        <v>21</v>
      </c>
      <c r="B19" s="8" t="s">
        <v>2</v>
      </c>
      <c r="C19" s="78"/>
      <c r="D19" s="78"/>
      <c r="E19" s="78">
        <v>11687.3</v>
      </c>
    </row>
    <row r="20" spans="1:5" x14ac:dyDescent="0.3">
      <c r="A20" s="12" t="s">
        <v>4</v>
      </c>
      <c r="B20" s="13" t="s">
        <v>3</v>
      </c>
      <c r="C20" s="78">
        <v>30.5</v>
      </c>
      <c r="D20" s="78">
        <v>30.5</v>
      </c>
      <c r="E20" s="78">
        <v>30.5</v>
      </c>
    </row>
    <row r="21" spans="1:5" x14ac:dyDescent="0.3">
      <c r="A21" s="12" t="s">
        <v>25</v>
      </c>
      <c r="B21" s="8" t="s">
        <v>26</v>
      </c>
      <c r="C21" s="78">
        <v>117.6</v>
      </c>
      <c r="D21" s="78">
        <v>117.6</v>
      </c>
      <c r="E21" s="78">
        <v>117.6</v>
      </c>
    </row>
    <row r="22" spans="1:5" ht="39" x14ac:dyDescent="0.3">
      <c r="A22" s="16" t="s">
        <v>24</v>
      </c>
      <c r="B22" s="8" t="s">
        <v>2</v>
      </c>
      <c r="C22" s="78"/>
      <c r="D22" s="78"/>
      <c r="E22" s="78">
        <v>406.1</v>
      </c>
    </row>
    <row r="23" spans="1:5" x14ac:dyDescent="0.3">
      <c r="A23" s="12" t="s">
        <v>4</v>
      </c>
      <c r="B23" s="13" t="s">
        <v>3</v>
      </c>
      <c r="C23" s="78">
        <v>2</v>
      </c>
      <c r="D23" s="78">
        <v>2</v>
      </c>
      <c r="E23" s="78">
        <v>2</v>
      </c>
    </row>
    <row r="24" spans="1:5" x14ac:dyDescent="0.3">
      <c r="A24" s="12" t="s">
        <v>25</v>
      </c>
      <c r="B24" s="8" t="s">
        <v>26</v>
      </c>
      <c r="C24" s="78">
        <v>90.65</v>
      </c>
      <c r="D24" s="78">
        <v>90.65</v>
      </c>
      <c r="E24" s="78">
        <v>90.65</v>
      </c>
    </row>
    <row r="25" spans="1:5" ht="25.5" x14ac:dyDescent="0.3">
      <c r="A25" s="9" t="s">
        <v>22</v>
      </c>
      <c r="B25" s="8" t="s">
        <v>2</v>
      </c>
      <c r="C25" s="78"/>
      <c r="D25" s="78"/>
      <c r="E25" s="78">
        <v>2826</v>
      </c>
    </row>
    <row r="26" spans="1:5" x14ac:dyDescent="0.3">
      <c r="A26" s="12" t="s">
        <v>4</v>
      </c>
      <c r="B26" s="13" t="s">
        <v>3</v>
      </c>
      <c r="C26" s="78">
        <v>20.25</v>
      </c>
      <c r="D26" s="78">
        <v>20.25</v>
      </c>
      <c r="E26" s="78">
        <v>20.25</v>
      </c>
    </row>
    <row r="27" spans="1:5" x14ac:dyDescent="0.3">
      <c r="A27" s="12" t="s">
        <v>25</v>
      </c>
      <c r="B27" s="8" t="s">
        <v>26</v>
      </c>
      <c r="C27" s="83">
        <v>34.1</v>
      </c>
      <c r="D27" s="83">
        <v>34.1</v>
      </c>
      <c r="E27" s="83">
        <v>34.1</v>
      </c>
    </row>
    <row r="28" spans="1:5" ht="25.5" x14ac:dyDescent="0.3">
      <c r="A28" s="7" t="s">
        <v>5</v>
      </c>
      <c r="B28" s="8" t="s">
        <v>2</v>
      </c>
      <c r="C28" s="85"/>
      <c r="D28" s="85"/>
      <c r="E28" s="85"/>
    </row>
    <row r="29" spans="1:5" ht="36.75" x14ac:dyDescent="0.3">
      <c r="A29" s="14" t="s">
        <v>6</v>
      </c>
      <c r="B29" s="8" t="s">
        <v>2</v>
      </c>
      <c r="C29" s="76"/>
      <c r="D29" s="76"/>
      <c r="E29" s="76">
        <f>5521.6+248.6</f>
        <v>5770.2000000000007</v>
      </c>
    </row>
    <row r="30" spans="1:5" ht="25.5" x14ac:dyDescent="0.3">
      <c r="A30" s="14" t="s">
        <v>7</v>
      </c>
      <c r="B30" s="8" t="s">
        <v>2</v>
      </c>
      <c r="C30" s="77"/>
      <c r="D30" s="77"/>
      <c r="E30" s="81">
        <v>10.769</v>
      </c>
    </row>
    <row r="31" spans="1:5" ht="36.75" x14ac:dyDescent="0.3">
      <c r="A31" s="14" t="s">
        <v>8</v>
      </c>
      <c r="B31" s="8" t="s">
        <v>2</v>
      </c>
      <c r="C31" s="77"/>
      <c r="D31" s="77"/>
      <c r="E31" s="77">
        <v>158</v>
      </c>
    </row>
    <row r="32" spans="1:5" ht="52.5" x14ac:dyDescent="0.3">
      <c r="A32" s="14" t="s">
        <v>9</v>
      </c>
      <c r="B32" s="8" t="s">
        <v>2</v>
      </c>
      <c r="C32" s="76"/>
      <c r="D32" s="76"/>
      <c r="E32" s="95">
        <v>143.726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22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45</v>
      </c>
      <c r="B2" s="97"/>
      <c r="C2" s="97"/>
      <c r="D2" s="97"/>
      <c r="E2" s="97"/>
    </row>
    <row r="3" spans="1:5" x14ac:dyDescent="0.3">
      <c r="A3" s="98" t="s">
        <v>55</v>
      </c>
      <c r="B3" s="98"/>
      <c r="C3" s="98"/>
      <c r="D3" s="98"/>
      <c r="E3" s="98"/>
    </row>
    <row r="4" spans="1:5" x14ac:dyDescent="0.3">
      <c r="A4" s="99" t="s">
        <v>16</v>
      </c>
      <c r="B4" s="99"/>
      <c r="C4" s="99"/>
      <c r="D4" s="99"/>
      <c r="E4" s="99"/>
    </row>
    <row r="5" spans="1:5" x14ac:dyDescent="0.3">
      <c r="A5" s="4"/>
    </row>
    <row r="6" spans="1:5" x14ac:dyDescent="0.3">
      <c r="A6" s="15" t="s">
        <v>17</v>
      </c>
    </row>
    <row r="7" spans="1:5" x14ac:dyDescent="0.3">
      <c r="A7" s="1"/>
    </row>
    <row r="8" spans="1:5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5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5" x14ac:dyDescent="0.3">
      <c r="A10" s="7" t="s">
        <v>20</v>
      </c>
      <c r="B10" s="8" t="s">
        <v>10</v>
      </c>
      <c r="C10" s="76">
        <v>185</v>
      </c>
      <c r="D10" s="76">
        <v>185</v>
      </c>
      <c r="E10" s="76">
        <v>185</v>
      </c>
    </row>
    <row r="11" spans="1:5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34.765940540540541</v>
      </c>
    </row>
    <row r="12" spans="1:5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6431.6990000000005</v>
      </c>
    </row>
    <row r="13" spans="1:5" x14ac:dyDescent="0.3">
      <c r="A13" s="10" t="s">
        <v>0</v>
      </c>
      <c r="B13" s="11"/>
      <c r="C13" s="76"/>
      <c r="D13" s="76"/>
      <c r="E13" s="76"/>
    </row>
    <row r="14" spans="1:5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0</v>
      </c>
    </row>
    <row r="15" spans="1:5" x14ac:dyDescent="0.3">
      <c r="A15" s="10" t="s">
        <v>1</v>
      </c>
      <c r="B15" s="11"/>
      <c r="C15" s="77"/>
      <c r="D15" s="77"/>
      <c r="E15" s="77"/>
    </row>
    <row r="16" spans="1:5" ht="25.5" x14ac:dyDescent="0.3">
      <c r="A16" s="9" t="s">
        <v>13</v>
      </c>
      <c r="B16" s="8" t="s">
        <v>2</v>
      </c>
      <c r="C16" s="78"/>
      <c r="D16" s="78"/>
      <c r="E16" s="78"/>
    </row>
    <row r="17" spans="1:6" x14ac:dyDescent="0.3">
      <c r="A17" s="12" t="s">
        <v>4</v>
      </c>
      <c r="B17" s="13" t="s">
        <v>3</v>
      </c>
      <c r="C17" s="79">
        <v>3</v>
      </c>
      <c r="D17" s="79">
        <v>3</v>
      </c>
      <c r="E17" s="79">
        <v>3</v>
      </c>
    </row>
    <row r="18" spans="1:6" x14ac:dyDescent="0.3">
      <c r="A18" s="12" t="s">
        <v>25</v>
      </c>
      <c r="B18" s="8" t="s">
        <v>26</v>
      </c>
      <c r="C18" s="80">
        <v>164.8</v>
      </c>
      <c r="D18" s="80">
        <v>164.8</v>
      </c>
      <c r="E18" s="80">
        <v>164.8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/>
    </row>
    <row r="20" spans="1:6" x14ac:dyDescent="0.3">
      <c r="A20" s="12" t="s">
        <v>4</v>
      </c>
      <c r="B20" s="13" t="s">
        <v>3</v>
      </c>
      <c r="C20" s="79">
        <v>33.018999999999998</v>
      </c>
      <c r="D20" s="79">
        <v>33.018999999999998</v>
      </c>
      <c r="E20" s="79">
        <v>33.018999999999998</v>
      </c>
    </row>
    <row r="21" spans="1:6" x14ac:dyDescent="0.3">
      <c r="A21" s="12" t="s">
        <v>25</v>
      </c>
      <c r="B21" s="8" t="s">
        <v>26</v>
      </c>
      <c r="C21" s="79">
        <v>112.7</v>
      </c>
      <c r="D21" s="79">
        <v>112.7</v>
      </c>
      <c r="E21" s="79">
        <v>112.7</v>
      </c>
    </row>
    <row r="22" spans="1:6" ht="39" x14ac:dyDescent="0.3">
      <c r="A22" s="16" t="s">
        <v>24</v>
      </c>
      <c r="B22" s="8" t="s">
        <v>2</v>
      </c>
      <c r="C22" s="87"/>
      <c r="D22" s="87"/>
      <c r="E22" s="78"/>
      <c r="F22" s="57"/>
    </row>
    <row r="23" spans="1:6" x14ac:dyDescent="0.3">
      <c r="A23" s="12" t="s">
        <v>4</v>
      </c>
      <c r="B23" s="13" t="s">
        <v>3</v>
      </c>
      <c r="C23" s="79">
        <v>1.25</v>
      </c>
      <c r="D23" s="79">
        <v>1.25</v>
      </c>
      <c r="E23" s="79">
        <v>1.25</v>
      </c>
    </row>
    <row r="24" spans="1:6" x14ac:dyDescent="0.3">
      <c r="A24" s="12" t="s">
        <v>25</v>
      </c>
      <c r="B24" s="8" t="s">
        <v>26</v>
      </c>
      <c r="C24" s="79">
        <v>54.9</v>
      </c>
      <c r="D24" s="79">
        <v>54.9</v>
      </c>
      <c r="E24" s="79">
        <v>54.9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/>
    </row>
    <row r="26" spans="1:6" x14ac:dyDescent="0.3">
      <c r="A26" s="12" t="s">
        <v>4</v>
      </c>
      <c r="B26" s="13" t="s">
        <v>3</v>
      </c>
      <c r="C26" s="77">
        <v>23.05</v>
      </c>
      <c r="D26" s="77">
        <v>23.05</v>
      </c>
      <c r="E26" s="77">
        <v>23.05</v>
      </c>
    </row>
    <row r="27" spans="1:6" x14ac:dyDescent="0.3">
      <c r="A27" s="12" t="s">
        <v>25</v>
      </c>
      <c r="B27" s="8" t="s">
        <v>26</v>
      </c>
      <c r="C27" s="77">
        <v>42.6</v>
      </c>
      <c r="D27" s="77">
        <v>42.6</v>
      </c>
      <c r="E27" s="77">
        <v>42.6</v>
      </c>
    </row>
    <row r="28" spans="1:6" ht="25.5" x14ac:dyDescent="0.3">
      <c r="A28" s="7" t="s">
        <v>5</v>
      </c>
      <c r="B28" s="8" t="s">
        <v>2</v>
      </c>
      <c r="C28" s="81"/>
      <c r="D28" s="81"/>
      <c r="E28" s="81"/>
    </row>
    <row r="29" spans="1:6" ht="36.75" x14ac:dyDescent="0.3">
      <c r="A29" s="14" t="s">
        <v>6</v>
      </c>
      <c r="B29" s="8" t="s">
        <v>2</v>
      </c>
      <c r="C29" s="76"/>
      <c r="D29" s="76"/>
      <c r="E29" s="76">
        <f>5521.6+443.6</f>
        <v>5965.2000000000007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12.089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320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134.41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workbookViewId="0">
      <selection activeCell="J17" sqref="J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56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48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110</v>
      </c>
      <c r="D10" s="76">
        <v>110</v>
      </c>
      <c r="E10" s="76">
        <v>110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200.53099090909092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22058.409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" si="0">D16+D19+D22+D25</f>
        <v>0</v>
      </c>
      <c r="E14" s="77">
        <v>15306.3</v>
      </c>
      <c r="F14" s="59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1838.7</v>
      </c>
    </row>
    <row r="17" spans="1:6" x14ac:dyDescent="0.3">
      <c r="A17" s="12" t="s">
        <v>4</v>
      </c>
      <c r="B17" s="13" t="s">
        <v>3</v>
      </c>
      <c r="C17" s="79">
        <v>3</v>
      </c>
      <c r="D17" s="79">
        <v>3</v>
      </c>
      <c r="E17" s="79">
        <v>3</v>
      </c>
    </row>
    <row r="18" spans="1:6" x14ac:dyDescent="0.3">
      <c r="A18" s="12" t="s">
        <v>25</v>
      </c>
      <c r="B18" s="8" t="s">
        <v>26</v>
      </c>
      <c r="C18" s="80">
        <v>115.2</v>
      </c>
      <c r="D18" s="80">
        <v>115.2</v>
      </c>
      <c r="E18" s="80">
        <v>115.2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14017.5</v>
      </c>
    </row>
    <row r="20" spans="1:6" x14ac:dyDescent="0.3">
      <c r="A20" s="12" t="s">
        <v>4</v>
      </c>
      <c r="B20" s="13" t="s">
        <v>3</v>
      </c>
      <c r="C20" s="79">
        <v>27.422000000000001</v>
      </c>
      <c r="D20" s="79">
        <v>27.422000000000001</v>
      </c>
      <c r="E20" s="79">
        <v>27.422000000000001</v>
      </c>
    </row>
    <row r="21" spans="1:6" x14ac:dyDescent="0.3">
      <c r="A21" s="12" t="s">
        <v>25</v>
      </c>
      <c r="B21" s="8" t="s">
        <v>26</v>
      </c>
      <c r="C21" s="79">
        <v>117.1</v>
      </c>
      <c r="D21" s="79">
        <v>117.1</v>
      </c>
      <c r="E21" s="79">
        <v>117.1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599.6</v>
      </c>
    </row>
    <row r="23" spans="1:6" x14ac:dyDescent="0.3">
      <c r="A23" s="12" t="s">
        <v>4</v>
      </c>
      <c r="B23" s="13" t="s">
        <v>3</v>
      </c>
      <c r="C23" s="79">
        <v>1.95</v>
      </c>
      <c r="D23" s="79">
        <v>1.95</v>
      </c>
      <c r="E23" s="79">
        <v>1.95</v>
      </c>
    </row>
    <row r="24" spans="1:6" x14ac:dyDescent="0.3">
      <c r="A24" s="12" t="s">
        <v>25</v>
      </c>
      <c r="B24" s="8" t="s">
        <v>26</v>
      </c>
      <c r="C24" s="79">
        <v>66.599999999999994</v>
      </c>
      <c r="D24" s="79">
        <v>66.599999999999994</v>
      </c>
      <c r="E24" s="79">
        <v>66.599999999999994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2995.1</v>
      </c>
    </row>
    <row r="26" spans="1:6" x14ac:dyDescent="0.3">
      <c r="A26" s="12" t="s">
        <v>4</v>
      </c>
      <c r="B26" s="13" t="s">
        <v>3</v>
      </c>
      <c r="C26" s="77">
        <v>19.8</v>
      </c>
      <c r="D26" s="77">
        <v>19.8</v>
      </c>
      <c r="E26" s="77">
        <v>19.8</v>
      </c>
    </row>
    <row r="27" spans="1:6" x14ac:dyDescent="0.3">
      <c r="A27" s="12" t="s">
        <v>25</v>
      </c>
      <c r="B27" s="8" t="s">
        <v>26</v>
      </c>
      <c r="C27" s="77">
        <v>38.9</v>
      </c>
      <c r="D27" s="77">
        <v>38.9</v>
      </c>
      <c r="E27" s="77">
        <v>38.9</v>
      </c>
    </row>
    <row r="28" spans="1:6" ht="25.5" x14ac:dyDescent="0.3">
      <c r="A28" s="7" t="s">
        <v>5</v>
      </c>
      <c r="B28" s="8" t="s">
        <v>2</v>
      </c>
      <c r="C28" s="81"/>
      <c r="D28" s="81"/>
      <c r="E28" s="81"/>
    </row>
    <row r="29" spans="1:6" ht="36.75" x14ac:dyDescent="0.3">
      <c r="A29" s="14" t="s">
        <v>6</v>
      </c>
      <c r="B29" s="8" t="s">
        <v>2</v>
      </c>
      <c r="C29" s="76"/>
      <c r="D29" s="76"/>
      <c r="E29" s="76">
        <f>5521.6+713.6</f>
        <v>6235.2000000000007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10.769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221.5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284.64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4" workbookViewId="0">
      <selection activeCell="E17" sqref="E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45</v>
      </c>
      <c r="B2" s="97"/>
      <c r="C2" s="97"/>
      <c r="D2" s="97"/>
      <c r="E2" s="97"/>
    </row>
    <row r="3" spans="1:5" x14ac:dyDescent="0.3">
      <c r="A3" s="98" t="s">
        <v>57</v>
      </c>
      <c r="B3" s="98"/>
      <c r="C3" s="98"/>
      <c r="D3" s="98"/>
      <c r="E3" s="98"/>
    </row>
    <row r="4" spans="1:5" x14ac:dyDescent="0.3">
      <c r="A4" s="99" t="s">
        <v>16</v>
      </c>
      <c r="B4" s="99"/>
      <c r="C4" s="99"/>
      <c r="D4" s="99"/>
      <c r="E4" s="99"/>
    </row>
    <row r="5" spans="1:5" x14ac:dyDescent="0.3">
      <c r="A5" s="4"/>
    </row>
    <row r="6" spans="1:5" x14ac:dyDescent="0.3">
      <c r="A6" s="15" t="s">
        <v>17</v>
      </c>
    </row>
    <row r="7" spans="1:5" x14ac:dyDescent="0.3">
      <c r="A7" s="1"/>
    </row>
    <row r="8" spans="1:5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5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5" x14ac:dyDescent="0.3">
      <c r="A10" s="7" t="s">
        <v>20</v>
      </c>
      <c r="B10" s="8" t="s">
        <v>10</v>
      </c>
      <c r="C10" s="76">
        <v>164</v>
      </c>
      <c r="D10" s="76">
        <v>164</v>
      </c>
      <c r="E10" s="76">
        <v>164</v>
      </c>
    </row>
    <row r="11" spans="1:5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217.44834756097563</v>
      </c>
    </row>
    <row r="12" spans="1:5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35661.529000000002</v>
      </c>
    </row>
    <row r="13" spans="1:5" x14ac:dyDescent="0.3">
      <c r="A13" s="10" t="s">
        <v>0</v>
      </c>
      <c r="B13" s="11"/>
      <c r="C13" s="76"/>
      <c r="D13" s="76"/>
      <c r="E13" s="76"/>
    </row>
    <row r="14" spans="1:5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19505.5</v>
      </c>
    </row>
    <row r="15" spans="1:5" x14ac:dyDescent="0.3">
      <c r="A15" s="10" t="s">
        <v>1</v>
      </c>
      <c r="B15" s="11"/>
      <c r="C15" s="77"/>
      <c r="D15" s="77"/>
      <c r="E15" s="77"/>
    </row>
    <row r="16" spans="1:5" ht="25.5" x14ac:dyDescent="0.3">
      <c r="A16" s="9" t="s">
        <v>13</v>
      </c>
      <c r="B16" s="8" t="s">
        <v>2</v>
      </c>
      <c r="C16" s="78"/>
      <c r="D16" s="78"/>
      <c r="E16" s="78">
        <v>1356</v>
      </c>
    </row>
    <row r="17" spans="1:6" x14ac:dyDescent="0.3">
      <c r="A17" s="12" t="s">
        <v>4</v>
      </c>
      <c r="B17" s="13" t="s">
        <v>3</v>
      </c>
      <c r="C17" s="79">
        <v>3</v>
      </c>
      <c r="D17" s="79">
        <v>3</v>
      </c>
      <c r="E17" s="79">
        <v>3</v>
      </c>
    </row>
    <row r="18" spans="1:6" x14ac:dyDescent="0.3">
      <c r="A18" s="12" t="s">
        <v>25</v>
      </c>
      <c r="B18" s="8" t="s">
        <v>26</v>
      </c>
      <c r="C18" s="80">
        <v>117.6</v>
      </c>
      <c r="D18" s="80">
        <v>117.6</v>
      </c>
      <c r="E18" s="80">
        <v>117.6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14790.7</v>
      </c>
    </row>
    <row r="20" spans="1:6" x14ac:dyDescent="0.3">
      <c r="A20" s="12" t="s">
        <v>4</v>
      </c>
      <c r="B20" s="13" t="s">
        <v>3</v>
      </c>
      <c r="C20" s="79">
        <v>37.161000000000001</v>
      </c>
      <c r="D20" s="79">
        <v>37.161000000000001</v>
      </c>
      <c r="E20" s="79">
        <v>37.161000000000001</v>
      </c>
    </row>
    <row r="21" spans="1:6" x14ac:dyDescent="0.3">
      <c r="A21" s="12" t="s">
        <v>25</v>
      </c>
      <c r="B21" s="8" t="s">
        <v>26</v>
      </c>
      <c r="C21" s="79">
        <f>C19/C20</f>
        <v>0</v>
      </c>
      <c r="D21" s="79">
        <f t="shared" ref="D21:E21" si="1">D19/D20</f>
        <v>0</v>
      </c>
      <c r="E21" s="79">
        <f t="shared" si="1"/>
        <v>398.0167379779877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555.70000000000005</v>
      </c>
    </row>
    <row r="23" spans="1:6" x14ac:dyDescent="0.3">
      <c r="A23" s="12" t="s">
        <v>4</v>
      </c>
      <c r="B23" s="13" t="s">
        <v>3</v>
      </c>
      <c r="C23" s="79">
        <v>2</v>
      </c>
      <c r="D23" s="79">
        <v>2</v>
      </c>
      <c r="E23" s="79">
        <v>2</v>
      </c>
    </row>
    <row r="24" spans="1:6" x14ac:dyDescent="0.3">
      <c r="A24" s="12" t="s">
        <v>25</v>
      </c>
      <c r="B24" s="8" t="s">
        <v>26</v>
      </c>
      <c r="C24" s="79">
        <v>119.2</v>
      </c>
      <c r="D24" s="79">
        <v>119.2</v>
      </c>
      <c r="E24" s="79">
        <v>119.2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2803.1</v>
      </c>
    </row>
    <row r="26" spans="1:6" x14ac:dyDescent="0.3">
      <c r="A26" s="12" t="s">
        <v>4</v>
      </c>
      <c r="B26" s="13" t="s">
        <v>3</v>
      </c>
      <c r="C26" s="77">
        <v>20.25</v>
      </c>
      <c r="D26" s="77">
        <v>20.25</v>
      </c>
      <c r="E26" s="77">
        <v>20.25</v>
      </c>
    </row>
    <row r="27" spans="1:6" x14ac:dyDescent="0.3">
      <c r="A27" s="12" t="s">
        <v>25</v>
      </c>
      <c r="B27" s="8" t="s">
        <v>26</v>
      </c>
      <c r="C27" s="77">
        <v>98.9</v>
      </c>
      <c r="D27" s="77">
        <v>98.9</v>
      </c>
      <c r="E27" s="77">
        <v>98.9</v>
      </c>
    </row>
    <row r="28" spans="1:6" ht="25.5" x14ac:dyDescent="0.3">
      <c r="A28" s="7" t="s">
        <v>5</v>
      </c>
      <c r="B28" s="8" t="s">
        <v>2</v>
      </c>
      <c r="C28" s="81"/>
      <c r="D28" s="81"/>
      <c r="E28" s="81"/>
    </row>
    <row r="29" spans="1:6" ht="36.75" x14ac:dyDescent="0.3">
      <c r="A29" s="14" t="s">
        <v>6</v>
      </c>
      <c r="B29" s="8" t="s">
        <v>2</v>
      </c>
      <c r="C29" s="76"/>
      <c r="D29" s="76"/>
      <c r="E29" s="76">
        <f>5521.6+419.7</f>
        <v>5941.3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10.769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8869.5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1334.46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7" workbookViewId="0">
      <selection activeCell="G20" sqref="G2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58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166</v>
      </c>
      <c r="D10" s="76">
        <v>166</v>
      </c>
      <c r="E10" s="76">
        <v>166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199.08168674698797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33047.560000000005</v>
      </c>
      <c r="F12" s="18"/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" si="0">D16+D19+D22+D25</f>
        <v>0</v>
      </c>
      <c r="E14" s="77">
        <v>26472.2</v>
      </c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1303.3</v>
      </c>
    </row>
    <row r="17" spans="1:6" x14ac:dyDescent="0.3">
      <c r="A17" s="12" t="s">
        <v>4</v>
      </c>
      <c r="B17" s="13" t="s">
        <v>3</v>
      </c>
      <c r="C17" s="78">
        <v>5</v>
      </c>
      <c r="D17" s="78">
        <v>5</v>
      </c>
      <c r="E17" s="78">
        <v>5</v>
      </c>
    </row>
    <row r="18" spans="1:6" x14ac:dyDescent="0.3">
      <c r="A18" s="12" t="s">
        <v>25</v>
      </c>
      <c r="B18" s="8" t="s">
        <v>26</v>
      </c>
      <c r="C18" s="82">
        <v>93.6</v>
      </c>
      <c r="D18" s="82">
        <v>93.6</v>
      </c>
      <c r="E18" s="82">
        <v>93.6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24242.1</v>
      </c>
    </row>
    <row r="20" spans="1:6" x14ac:dyDescent="0.3">
      <c r="A20" s="12" t="s">
        <v>4</v>
      </c>
      <c r="B20" s="13" t="s">
        <v>3</v>
      </c>
      <c r="C20" s="78">
        <v>43.1</v>
      </c>
      <c r="D20" s="78">
        <v>43.1</v>
      </c>
      <c r="E20" s="78">
        <v>43.1</v>
      </c>
    </row>
    <row r="21" spans="1:6" x14ac:dyDescent="0.3">
      <c r="A21" s="12" t="s">
        <v>25</v>
      </c>
      <c r="B21" s="8" t="s">
        <v>26</v>
      </c>
      <c r="C21" s="78">
        <v>123.7</v>
      </c>
      <c r="D21" s="78">
        <v>123.7</v>
      </c>
      <c r="E21" s="78">
        <v>123.7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926.8</v>
      </c>
    </row>
    <row r="23" spans="1:6" x14ac:dyDescent="0.3">
      <c r="A23" s="12" t="s">
        <v>4</v>
      </c>
      <c r="B23" s="13" t="s">
        <v>3</v>
      </c>
      <c r="C23" s="78">
        <v>4</v>
      </c>
      <c r="D23" s="78">
        <v>4</v>
      </c>
      <c r="E23" s="78">
        <v>4</v>
      </c>
    </row>
    <row r="24" spans="1:6" x14ac:dyDescent="0.3">
      <c r="A24" s="12" t="s">
        <v>25</v>
      </c>
      <c r="B24" s="8" t="s">
        <v>26</v>
      </c>
      <c r="C24" s="78">
        <v>43.55</v>
      </c>
      <c r="D24" s="78">
        <v>43.55</v>
      </c>
      <c r="E24" s="78">
        <v>43.55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3216.7</v>
      </c>
    </row>
    <row r="26" spans="1:6" x14ac:dyDescent="0.3">
      <c r="A26" s="12" t="s">
        <v>4</v>
      </c>
      <c r="B26" s="13" t="s">
        <v>3</v>
      </c>
      <c r="C26" s="83">
        <v>18.399999999999999</v>
      </c>
      <c r="D26" s="83">
        <v>18.399999999999999</v>
      </c>
      <c r="E26" s="83">
        <v>18.399999999999999</v>
      </c>
    </row>
    <row r="27" spans="1:6" x14ac:dyDescent="0.3">
      <c r="A27" s="12" t="s">
        <v>25</v>
      </c>
      <c r="B27" s="8" t="s">
        <v>26</v>
      </c>
      <c r="C27" s="83">
        <v>50.8</v>
      </c>
      <c r="D27" s="83">
        <v>50.8</v>
      </c>
      <c r="E27" s="83">
        <v>50.8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5665+372.7</f>
        <v>6037.7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41.088999999999999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221.5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275.07100000000003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0" workbookViewId="0">
      <selection activeCell="C16" sqref="C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45</v>
      </c>
      <c r="B2" s="97"/>
      <c r="C2" s="97"/>
      <c r="D2" s="97"/>
      <c r="E2" s="97"/>
    </row>
    <row r="3" spans="1:5" x14ac:dyDescent="0.3">
      <c r="A3" s="98" t="s">
        <v>59</v>
      </c>
      <c r="B3" s="98"/>
      <c r="C3" s="98"/>
      <c r="D3" s="98"/>
      <c r="E3" s="98"/>
    </row>
    <row r="4" spans="1:5" x14ac:dyDescent="0.3">
      <c r="A4" s="99" t="s">
        <v>16</v>
      </c>
      <c r="B4" s="99"/>
      <c r="C4" s="99"/>
      <c r="D4" s="99"/>
      <c r="E4" s="99"/>
    </row>
    <row r="5" spans="1:5" x14ac:dyDescent="0.3">
      <c r="A5" s="4"/>
    </row>
    <row r="6" spans="1:5" x14ac:dyDescent="0.3">
      <c r="A6" s="15" t="s">
        <v>17</v>
      </c>
    </row>
    <row r="7" spans="1:5" x14ac:dyDescent="0.3">
      <c r="A7" s="1"/>
    </row>
    <row r="8" spans="1:5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5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5" x14ac:dyDescent="0.3">
      <c r="A10" s="7" t="s">
        <v>20</v>
      </c>
      <c r="B10" s="8" t="s">
        <v>10</v>
      </c>
      <c r="C10" s="76">
        <v>104</v>
      </c>
      <c r="D10" s="76">
        <v>104</v>
      </c>
      <c r="E10" s="76">
        <v>104</v>
      </c>
    </row>
    <row r="11" spans="1:5" ht="25.5" x14ac:dyDescent="0.3">
      <c r="A11" s="12" t="s">
        <v>23</v>
      </c>
      <c r="B11" s="8" t="s">
        <v>2</v>
      </c>
      <c r="C11" s="75">
        <f>C12/C10</f>
        <v>178.85192307692307</v>
      </c>
      <c r="D11" s="75">
        <f>D12/D10</f>
        <v>178.85192307692307</v>
      </c>
      <c r="E11" s="75">
        <f>E12/E10</f>
        <v>241.38352884615384</v>
      </c>
    </row>
    <row r="12" spans="1:5" ht="25.5" x14ac:dyDescent="0.3">
      <c r="A12" s="7" t="s">
        <v>11</v>
      </c>
      <c r="B12" s="8" t="s">
        <v>2</v>
      </c>
      <c r="C12" s="76">
        <f>C14+C28+C29+C30+C31+C32</f>
        <v>18600.599999999999</v>
      </c>
      <c r="D12" s="75">
        <f>D14+D28+D29+D30+D31+D32</f>
        <v>18600.599999999999</v>
      </c>
      <c r="E12" s="76">
        <f>E14+E28+E29+E30+E31+E32</f>
        <v>25103.886999999999</v>
      </c>
    </row>
    <row r="13" spans="1:5" x14ac:dyDescent="0.3">
      <c r="A13" s="10" t="s">
        <v>0</v>
      </c>
      <c r="B13" s="11"/>
      <c r="C13" s="76"/>
      <c r="D13" s="76"/>
      <c r="E13" s="76"/>
    </row>
    <row r="14" spans="1:5" ht="25.5" x14ac:dyDescent="0.3">
      <c r="A14" s="7" t="s">
        <v>12</v>
      </c>
      <c r="B14" s="8" t="s">
        <v>2</v>
      </c>
      <c r="C14" s="77">
        <f>C16+C19+C22+C25</f>
        <v>18600.599999999999</v>
      </c>
      <c r="D14" s="77">
        <f t="shared" ref="D14:E14" si="0">D16+D19+D22+D25</f>
        <v>18600.599999999999</v>
      </c>
      <c r="E14" s="77">
        <f t="shared" si="0"/>
        <v>18600.599999999999</v>
      </c>
    </row>
    <row r="15" spans="1:5" x14ac:dyDescent="0.3">
      <c r="A15" s="10" t="s">
        <v>1</v>
      </c>
      <c r="B15" s="11"/>
      <c r="C15" s="77"/>
      <c r="D15" s="77"/>
      <c r="E15" s="77"/>
    </row>
    <row r="16" spans="1:5" ht="25.5" x14ac:dyDescent="0.3">
      <c r="A16" s="9" t="s">
        <v>13</v>
      </c>
      <c r="B16" s="8" t="s">
        <v>2</v>
      </c>
      <c r="C16" s="82">
        <v>2675</v>
      </c>
      <c r="D16" s="82">
        <v>2675</v>
      </c>
      <c r="E16" s="82">
        <v>2675</v>
      </c>
    </row>
    <row r="17" spans="1:6" x14ac:dyDescent="0.3">
      <c r="A17" s="12" t="s">
        <v>4</v>
      </c>
      <c r="B17" s="13" t="s">
        <v>3</v>
      </c>
      <c r="C17" s="78">
        <v>3</v>
      </c>
      <c r="D17" s="78">
        <v>3</v>
      </c>
      <c r="E17" s="78">
        <v>3</v>
      </c>
    </row>
    <row r="18" spans="1:6" x14ac:dyDescent="0.3">
      <c r="A18" s="12" t="s">
        <v>25</v>
      </c>
      <c r="B18" s="8" t="s">
        <v>26</v>
      </c>
      <c r="C18" s="82">
        <v>104.5</v>
      </c>
      <c r="D18" s="82">
        <v>104.5</v>
      </c>
      <c r="E18" s="82">
        <v>104.5</v>
      </c>
    </row>
    <row r="19" spans="1:6" ht="25.5" x14ac:dyDescent="0.3">
      <c r="A19" s="9" t="s">
        <v>21</v>
      </c>
      <c r="B19" s="8" t="s">
        <v>2</v>
      </c>
      <c r="C19" s="78">
        <v>10883.4</v>
      </c>
      <c r="D19" s="78">
        <v>10883.4</v>
      </c>
      <c r="E19" s="78">
        <v>10883.4</v>
      </c>
    </row>
    <row r="20" spans="1:6" x14ac:dyDescent="0.3">
      <c r="A20" s="12" t="s">
        <v>4</v>
      </c>
      <c r="B20" s="13" t="s">
        <v>3</v>
      </c>
      <c r="C20" s="78">
        <v>27</v>
      </c>
      <c r="D20" s="78">
        <v>27</v>
      </c>
      <c r="E20" s="78">
        <v>27</v>
      </c>
    </row>
    <row r="21" spans="1:6" x14ac:dyDescent="0.3">
      <c r="A21" s="12" t="s">
        <v>25</v>
      </c>
      <c r="B21" s="8" t="s">
        <v>26</v>
      </c>
      <c r="C21" s="78">
        <v>131.5</v>
      </c>
      <c r="D21" s="78">
        <v>131.5</v>
      </c>
      <c r="E21" s="78">
        <v>131.5</v>
      </c>
    </row>
    <row r="22" spans="1:6" ht="39" x14ac:dyDescent="0.3">
      <c r="A22" s="16" t="s">
        <v>24</v>
      </c>
      <c r="B22" s="8" t="s">
        <v>2</v>
      </c>
      <c r="C22" s="78">
        <v>1302.5</v>
      </c>
      <c r="D22" s="78">
        <v>1302.5</v>
      </c>
      <c r="E22" s="78">
        <v>1302.5</v>
      </c>
    </row>
    <row r="23" spans="1:6" x14ac:dyDescent="0.3">
      <c r="A23" s="12" t="s">
        <v>4</v>
      </c>
      <c r="B23" s="13" t="s">
        <v>3</v>
      </c>
      <c r="C23" s="78">
        <v>4</v>
      </c>
      <c r="D23" s="78">
        <v>4</v>
      </c>
      <c r="E23" s="78">
        <v>4</v>
      </c>
    </row>
    <row r="24" spans="1:6" x14ac:dyDescent="0.3">
      <c r="A24" s="12" t="s">
        <v>25</v>
      </c>
      <c r="B24" s="8" t="s">
        <v>26</v>
      </c>
      <c r="C24" s="78">
        <v>73</v>
      </c>
      <c r="D24" s="78">
        <v>73</v>
      </c>
      <c r="E24" s="78">
        <v>73</v>
      </c>
    </row>
    <row r="25" spans="1:6" ht="25.5" x14ac:dyDescent="0.3">
      <c r="A25" s="9" t="s">
        <v>22</v>
      </c>
      <c r="B25" s="8" t="s">
        <v>2</v>
      </c>
      <c r="C25" s="78">
        <v>3739.7</v>
      </c>
      <c r="D25" s="78">
        <v>3739.7</v>
      </c>
      <c r="E25" s="78">
        <v>3739.7</v>
      </c>
    </row>
    <row r="26" spans="1:6" x14ac:dyDescent="0.3">
      <c r="A26" s="12" t="s">
        <v>4</v>
      </c>
      <c r="B26" s="13" t="s">
        <v>3</v>
      </c>
      <c r="C26" s="83">
        <v>21.3</v>
      </c>
      <c r="D26" s="83">
        <v>21.3</v>
      </c>
      <c r="E26" s="83">
        <v>21.3</v>
      </c>
    </row>
    <row r="27" spans="1:6" x14ac:dyDescent="0.3">
      <c r="A27" s="12" t="s">
        <v>25</v>
      </c>
      <c r="B27" s="8" t="s">
        <v>26</v>
      </c>
      <c r="C27" s="83">
        <v>46.3</v>
      </c>
      <c r="D27" s="83">
        <v>46.3</v>
      </c>
      <c r="E27" s="83">
        <v>46.3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5521.6+631.9</f>
        <v>6153.5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10.769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186.9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152.11799999999999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22" workbookViewId="0">
      <selection activeCell="E32" sqref="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45</v>
      </c>
      <c r="B2" s="97"/>
      <c r="C2" s="97"/>
      <c r="D2" s="97"/>
      <c r="E2" s="97"/>
    </row>
    <row r="3" spans="1:5" x14ac:dyDescent="0.3">
      <c r="A3" s="98" t="s">
        <v>60</v>
      </c>
      <c r="B3" s="98"/>
      <c r="C3" s="98"/>
      <c r="D3" s="98"/>
      <c r="E3" s="98"/>
    </row>
    <row r="4" spans="1:5" x14ac:dyDescent="0.3">
      <c r="A4" s="99" t="s">
        <v>16</v>
      </c>
      <c r="B4" s="99"/>
      <c r="C4" s="99"/>
      <c r="D4" s="99"/>
      <c r="E4" s="99"/>
    </row>
    <row r="5" spans="1:5" x14ac:dyDescent="0.3">
      <c r="A5" s="4"/>
    </row>
    <row r="6" spans="1:5" x14ac:dyDescent="0.3">
      <c r="A6" s="15" t="s">
        <v>17</v>
      </c>
    </row>
    <row r="7" spans="1:5" x14ac:dyDescent="0.3">
      <c r="A7" s="1"/>
    </row>
    <row r="8" spans="1:5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5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5" x14ac:dyDescent="0.3">
      <c r="A10" s="7" t="s">
        <v>20</v>
      </c>
      <c r="B10" s="8" t="s">
        <v>10</v>
      </c>
      <c r="C10" s="76">
        <v>92</v>
      </c>
      <c r="D10" s="76">
        <v>92</v>
      </c>
      <c r="E10" s="76">
        <v>92</v>
      </c>
    </row>
    <row r="11" spans="1:5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66.511065217391319</v>
      </c>
    </row>
    <row r="12" spans="1:5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6119.0180000000009</v>
      </c>
    </row>
    <row r="13" spans="1:5" x14ac:dyDescent="0.3">
      <c r="A13" s="10" t="s">
        <v>0</v>
      </c>
      <c r="B13" s="11"/>
      <c r="C13" s="76"/>
      <c r="D13" s="76"/>
      <c r="E13" s="76"/>
    </row>
    <row r="14" spans="1:5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0</v>
      </c>
    </row>
    <row r="15" spans="1:5" x14ac:dyDescent="0.3">
      <c r="A15" s="10" t="s">
        <v>1</v>
      </c>
      <c r="B15" s="11"/>
      <c r="C15" s="77"/>
      <c r="D15" s="77"/>
      <c r="E15" s="77"/>
    </row>
    <row r="16" spans="1:5" ht="25.5" x14ac:dyDescent="0.3">
      <c r="A16" s="9" t="s">
        <v>13</v>
      </c>
      <c r="B16" s="8" t="s">
        <v>2</v>
      </c>
      <c r="C16" s="78"/>
      <c r="D16" s="78"/>
      <c r="E16" s="78"/>
    </row>
    <row r="17" spans="1:6" x14ac:dyDescent="0.3">
      <c r="A17" s="12" t="s">
        <v>4</v>
      </c>
      <c r="B17" s="13" t="s">
        <v>3</v>
      </c>
      <c r="C17" s="79">
        <v>2.5</v>
      </c>
      <c r="D17" s="79">
        <v>2.5</v>
      </c>
      <c r="E17" s="79">
        <v>2.5</v>
      </c>
    </row>
    <row r="18" spans="1:6" x14ac:dyDescent="0.3">
      <c r="A18" s="12" t="s">
        <v>25</v>
      </c>
      <c r="B18" s="8" t="s">
        <v>26</v>
      </c>
      <c r="C18" s="80">
        <v>90</v>
      </c>
      <c r="D18" s="80">
        <v>90</v>
      </c>
      <c r="E18" s="80">
        <v>90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/>
    </row>
    <row r="20" spans="1:6" x14ac:dyDescent="0.3">
      <c r="A20" s="12" t="s">
        <v>4</v>
      </c>
      <c r="B20" s="13" t="s">
        <v>3</v>
      </c>
      <c r="C20" s="80">
        <v>25.321999999999999</v>
      </c>
      <c r="D20" s="80">
        <v>25.321999999999999</v>
      </c>
      <c r="E20" s="80">
        <v>25.321999999999999</v>
      </c>
    </row>
    <row r="21" spans="1:6" x14ac:dyDescent="0.3">
      <c r="A21" s="12" t="s">
        <v>25</v>
      </c>
      <c r="B21" s="8" t="s">
        <v>26</v>
      </c>
      <c r="C21" s="79">
        <v>143</v>
      </c>
      <c r="D21" s="79">
        <v>143</v>
      </c>
      <c r="E21" s="79">
        <v>143</v>
      </c>
    </row>
    <row r="22" spans="1:6" ht="39" x14ac:dyDescent="0.3">
      <c r="A22" s="16" t="s">
        <v>24</v>
      </c>
      <c r="B22" s="8" t="s">
        <v>2</v>
      </c>
      <c r="C22" s="78"/>
      <c r="D22" s="78"/>
      <c r="E22" s="78"/>
    </row>
    <row r="23" spans="1:6" x14ac:dyDescent="0.3">
      <c r="A23" s="12" t="s">
        <v>4</v>
      </c>
      <c r="B23" s="13" t="s">
        <v>3</v>
      </c>
      <c r="C23" s="79">
        <v>2.1</v>
      </c>
      <c r="D23" s="79">
        <v>2.1</v>
      </c>
      <c r="E23" s="79">
        <v>2.1</v>
      </c>
    </row>
    <row r="24" spans="1:6" x14ac:dyDescent="0.3">
      <c r="A24" s="12" t="s">
        <v>25</v>
      </c>
      <c r="B24" s="8" t="s">
        <v>26</v>
      </c>
      <c r="C24" s="79">
        <v>79.099999999999994</v>
      </c>
      <c r="D24" s="79">
        <v>79.099999999999994</v>
      </c>
      <c r="E24" s="79">
        <v>79.099999999999994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/>
    </row>
    <row r="26" spans="1:6" x14ac:dyDescent="0.3">
      <c r="A26" s="12" t="s">
        <v>4</v>
      </c>
      <c r="B26" s="13" t="s">
        <v>3</v>
      </c>
      <c r="C26" s="77">
        <v>22.4</v>
      </c>
      <c r="D26" s="77">
        <v>22.4</v>
      </c>
      <c r="E26" s="77">
        <v>22.4</v>
      </c>
    </row>
    <row r="27" spans="1:6" x14ac:dyDescent="0.3">
      <c r="A27" s="12" t="s">
        <v>25</v>
      </c>
      <c r="B27" s="8" t="s">
        <v>26</v>
      </c>
      <c r="C27" s="77">
        <v>36.6</v>
      </c>
      <c r="D27" s="77">
        <v>36.6</v>
      </c>
      <c r="E27" s="77">
        <v>36.6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5521.6+264.2</f>
        <v>5785.8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/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181.1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152.11799999999999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7" workbookViewId="0">
      <selection activeCell="G27" sqref="G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61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51</v>
      </c>
      <c r="D10" s="76">
        <v>51</v>
      </c>
      <c r="E10" s="76">
        <v>51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395.63396078431367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20177.331999999999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" si="0">D16+D19+D22+D25</f>
        <v>0</v>
      </c>
      <c r="E14" s="77">
        <v>13955.7</v>
      </c>
      <c r="F14" s="59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1461.2</v>
      </c>
    </row>
    <row r="17" spans="1:6" x14ac:dyDescent="0.3">
      <c r="A17" s="12" t="s">
        <v>4</v>
      </c>
      <c r="B17" s="13" t="s">
        <v>3</v>
      </c>
      <c r="C17" s="79">
        <v>2</v>
      </c>
      <c r="D17" s="79">
        <v>2</v>
      </c>
      <c r="E17" s="79">
        <v>2</v>
      </c>
    </row>
    <row r="18" spans="1:6" x14ac:dyDescent="0.3">
      <c r="A18" s="12" t="s">
        <v>25</v>
      </c>
      <c r="B18" s="8" t="s">
        <v>26</v>
      </c>
      <c r="C18" s="80">
        <v>111</v>
      </c>
      <c r="D18" s="80">
        <v>111</v>
      </c>
      <c r="E18" s="80">
        <v>111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9506.9</v>
      </c>
    </row>
    <row r="20" spans="1:6" x14ac:dyDescent="0.3">
      <c r="A20" s="12" t="s">
        <v>4</v>
      </c>
      <c r="B20" s="13" t="s">
        <v>3</v>
      </c>
      <c r="C20" s="79">
        <v>24.806000000000001</v>
      </c>
      <c r="D20" s="79">
        <v>24.806000000000001</v>
      </c>
      <c r="E20" s="79">
        <v>24.806000000000001</v>
      </c>
    </row>
    <row r="21" spans="1:6" x14ac:dyDescent="0.3">
      <c r="A21" s="12" t="s">
        <v>25</v>
      </c>
      <c r="B21" s="8" t="s">
        <v>26</v>
      </c>
      <c r="C21" s="79">
        <v>115</v>
      </c>
      <c r="D21" s="79">
        <v>115</v>
      </c>
      <c r="E21" s="79">
        <v>115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458.9</v>
      </c>
    </row>
    <row r="23" spans="1:6" x14ac:dyDescent="0.3">
      <c r="A23" s="12" t="s">
        <v>4</v>
      </c>
      <c r="B23" s="13" t="s">
        <v>3</v>
      </c>
      <c r="C23" s="79">
        <v>1.25</v>
      </c>
      <c r="D23" s="79">
        <v>1.25</v>
      </c>
      <c r="E23" s="79">
        <v>1.25</v>
      </c>
    </row>
    <row r="24" spans="1:6" x14ac:dyDescent="0.3">
      <c r="A24" s="12" t="s">
        <v>25</v>
      </c>
      <c r="B24" s="8" t="s">
        <v>26</v>
      </c>
      <c r="C24" s="79">
        <v>68</v>
      </c>
      <c r="D24" s="79">
        <v>68</v>
      </c>
      <c r="E24" s="79">
        <v>68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2528.6999999999998</v>
      </c>
    </row>
    <row r="26" spans="1:6" x14ac:dyDescent="0.3">
      <c r="A26" s="12" t="s">
        <v>4</v>
      </c>
      <c r="B26" s="13" t="s">
        <v>3</v>
      </c>
      <c r="C26" s="77">
        <v>16.75</v>
      </c>
      <c r="D26" s="77">
        <v>16.75</v>
      </c>
      <c r="E26" s="77">
        <v>16.75</v>
      </c>
    </row>
    <row r="27" spans="1:6" x14ac:dyDescent="0.3">
      <c r="A27" s="12" t="s">
        <v>25</v>
      </c>
      <c r="B27" s="8" t="s">
        <v>26</v>
      </c>
      <c r="C27" s="77">
        <v>43.2</v>
      </c>
      <c r="D27" s="77">
        <v>43.2</v>
      </c>
      <c r="E27" s="77">
        <v>43.2</v>
      </c>
    </row>
    <row r="28" spans="1:6" ht="25.5" x14ac:dyDescent="0.3">
      <c r="A28" s="7" t="s">
        <v>5</v>
      </c>
      <c r="B28" s="8" t="s">
        <v>2</v>
      </c>
      <c r="C28" s="81"/>
      <c r="D28" s="81"/>
      <c r="E28" s="81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5521.6+428.7</f>
        <v>5950.3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>
        <v>10.16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169.6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91.572000000000003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6" workbookViewId="0">
      <selection activeCell="G26" sqref="G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62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139</v>
      </c>
      <c r="D10" s="76">
        <v>139</v>
      </c>
      <c r="E10" s="76">
        <v>139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167.92654676258994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23341.79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16784</v>
      </c>
      <c r="F14" s="59"/>
    </row>
    <row r="15" spans="1:6" x14ac:dyDescent="0.3">
      <c r="A15" s="10" t="s">
        <v>1</v>
      </c>
      <c r="B15" s="11"/>
      <c r="C15" s="77"/>
      <c r="D15" s="77"/>
      <c r="E15" s="76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1521.1</v>
      </c>
    </row>
    <row r="17" spans="1:6" x14ac:dyDescent="0.3">
      <c r="A17" s="12" t="s">
        <v>4</v>
      </c>
      <c r="B17" s="13" t="s">
        <v>3</v>
      </c>
      <c r="C17" s="78">
        <v>3</v>
      </c>
      <c r="D17" s="78">
        <v>3</v>
      </c>
      <c r="E17" s="78">
        <v>3</v>
      </c>
    </row>
    <row r="18" spans="1:6" x14ac:dyDescent="0.3">
      <c r="A18" s="12" t="s">
        <v>25</v>
      </c>
      <c r="B18" s="8" t="s">
        <v>26</v>
      </c>
      <c r="C18" s="82">
        <v>123</v>
      </c>
      <c r="D18" s="82">
        <v>123</v>
      </c>
      <c r="E18" s="82">
        <v>123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11809.2</v>
      </c>
    </row>
    <row r="20" spans="1:6" x14ac:dyDescent="0.3">
      <c r="A20" s="12" t="s">
        <v>4</v>
      </c>
      <c r="B20" s="13" t="s">
        <v>3</v>
      </c>
      <c r="C20" s="78">
        <v>26.33</v>
      </c>
      <c r="D20" s="78">
        <v>26.33</v>
      </c>
      <c r="E20" s="78">
        <v>26.33</v>
      </c>
    </row>
    <row r="21" spans="1:6" x14ac:dyDescent="0.3">
      <c r="A21" s="12" t="s">
        <v>25</v>
      </c>
      <c r="B21" s="8" t="s">
        <v>26</v>
      </c>
      <c r="C21" s="78">
        <v>122.8</v>
      </c>
      <c r="D21" s="78">
        <v>122.8</v>
      </c>
      <c r="E21" s="78">
        <v>122.8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735.9</v>
      </c>
    </row>
    <row r="23" spans="1:6" x14ac:dyDescent="0.3">
      <c r="A23" s="12" t="s">
        <v>4</v>
      </c>
      <c r="B23" s="13" t="s">
        <v>3</v>
      </c>
      <c r="C23" s="78">
        <v>3.5</v>
      </c>
      <c r="D23" s="78">
        <v>3.5</v>
      </c>
      <c r="E23" s="78">
        <v>3.5</v>
      </c>
    </row>
    <row r="24" spans="1:6" x14ac:dyDescent="0.3">
      <c r="A24" s="12" t="s">
        <v>25</v>
      </c>
      <c r="B24" s="8" t="s">
        <v>26</v>
      </c>
      <c r="C24" s="78">
        <v>69.84</v>
      </c>
      <c r="D24" s="78">
        <v>69.84</v>
      </c>
      <c r="E24" s="78">
        <v>69.84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2717.8</v>
      </c>
    </row>
    <row r="26" spans="1:6" x14ac:dyDescent="0.3">
      <c r="A26" s="12" t="s">
        <v>4</v>
      </c>
      <c r="B26" s="13" t="s">
        <v>3</v>
      </c>
      <c r="C26" s="83">
        <v>12.75</v>
      </c>
      <c r="D26" s="83">
        <v>12.75</v>
      </c>
      <c r="E26" s="83">
        <v>12.75</v>
      </c>
    </row>
    <row r="27" spans="1:6" x14ac:dyDescent="0.3">
      <c r="A27" s="12" t="s">
        <v>25</v>
      </c>
      <c r="B27" s="8" t="s">
        <v>26</v>
      </c>
      <c r="C27" s="83">
        <v>49.79</v>
      </c>
      <c r="D27" s="83">
        <v>49.79</v>
      </c>
      <c r="E27" s="83">
        <v>49.79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5521.6+698.9</f>
        <v>6220.5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>
        <v>4.13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204.2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128.96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7" workbookViewId="0">
      <selection activeCell="C16" sqref="C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63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140</v>
      </c>
      <c r="D10" s="76">
        <v>140</v>
      </c>
      <c r="E10" s="76">
        <v>140</v>
      </c>
    </row>
    <row r="11" spans="1:6" ht="25.5" x14ac:dyDescent="0.3">
      <c r="A11" s="12" t="s">
        <v>23</v>
      </c>
      <c r="B11" s="8" t="s">
        <v>2</v>
      </c>
      <c r="C11" s="75">
        <f>C12/C10</f>
        <v>112.61857142857143</v>
      </c>
      <c r="D11" s="75">
        <f>D12/D10</f>
        <v>112.61857142857143</v>
      </c>
      <c r="E11" s="75">
        <f>E12/E10</f>
        <v>162.68975714285716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15766.6</v>
      </c>
      <c r="D12" s="75">
        <f>D14+D28+D29+D30+D31+D32</f>
        <v>15766.6</v>
      </c>
      <c r="E12" s="76">
        <f>E14+E28+E29+E30+E31+E32</f>
        <v>22776.566000000003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15766.6</v>
      </c>
      <c r="D14" s="77">
        <f t="shared" ref="D14:E14" si="0">D16+D19+D22+D25</f>
        <v>15766.6</v>
      </c>
      <c r="E14" s="77">
        <f t="shared" si="0"/>
        <v>15766.6</v>
      </c>
      <c r="F14" s="59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>
        <v>2511.1</v>
      </c>
      <c r="D16" s="78">
        <v>2511.1</v>
      </c>
      <c r="E16" s="78">
        <v>2511.1</v>
      </c>
    </row>
    <row r="17" spans="1:6" x14ac:dyDescent="0.3">
      <c r="A17" s="12" t="s">
        <v>4</v>
      </c>
      <c r="B17" s="13" t="s">
        <v>3</v>
      </c>
      <c r="C17" s="78">
        <v>3.5</v>
      </c>
      <c r="D17" s="78">
        <v>3.5</v>
      </c>
      <c r="E17" s="78">
        <v>3.5</v>
      </c>
    </row>
    <row r="18" spans="1:6" x14ac:dyDescent="0.3">
      <c r="A18" s="12" t="s">
        <v>25</v>
      </c>
      <c r="B18" s="8" t="s">
        <v>26</v>
      </c>
      <c r="C18" s="82">
        <v>157.9</v>
      </c>
      <c r="D18" s="82">
        <v>157.9</v>
      </c>
      <c r="E18" s="82">
        <v>157.9</v>
      </c>
    </row>
    <row r="19" spans="1:6" ht="25.5" x14ac:dyDescent="0.3">
      <c r="A19" s="9" t="s">
        <v>21</v>
      </c>
      <c r="B19" s="8" t="s">
        <v>2</v>
      </c>
      <c r="C19" s="78">
        <v>9194.5</v>
      </c>
      <c r="D19" s="78">
        <v>9194.5</v>
      </c>
      <c r="E19" s="78">
        <v>9194.5</v>
      </c>
    </row>
    <row r="20" spans="1:6" x14ac:dyDescent="0.3">
      <c r="A20" s="12" t="s">
        <v>4</v>
      </c>
      <c r="B20" s="13" t="s">
        <v>3</v>
      </c>
      <c r="C20" s="78">
        <v>34.200000000000003</v>
      </c>
      <c r="D20" s="78">
        <v>34.200000000000003</v>
      </c>
      <c r="E20" s="78">
        <v>34.200000000000003</v>
      </c>
    </row>
    <row r="21" spans="1:6" x14ac:dyDescent="0.3">
      <c r="A21" s="12" t="s">
        <v>25</v>
      </c>
      <c r="B21" s="8" t="s">
        <v>26</v>
      </c>
      <c r="C21" s="78">
        <v>96</v>
      </c>
      <c r="D21" s="78">
        <v>96</v>
      </c>
      <c r="E21" s="78">
        <v>96</v>
      </c>
    </row>
    <row r="22" spans="1:6" ht="39" x14ac:dyDescent="0.3">
      <c r="A22" s="16" t="s">
        <v>24</v>
      </c>
      <c r="B22" s="8" t="s">
        <v>2</v>
      </c>
      <c r="C22" s="78">
        <v>460.6</v>
      </c>
      <c r="D22" s="78">
        <v>460.6</v>
      </c>
      <c r="E22" s="78">
        <v>460.6</v>
      </c>
    </row>
    <row r="23" spans="1:6" x14ac:dyDescent="0.3">
      <c r="A23" s="12" t="s">
        <v>4</v>
      </c>
      <c r="B23" s="13" t="s">
        <v>3</v>
      </c>
      <c r="C23" s="78">
        <v>1.5</v>
      </c>
      <c r="D23" s="78">
        <v>1.5</v>
      </c>
      <c r="E23" s="78">
        <v>1.5</v>
      </c>
    </row>
    <row r="24" spans="1:6" x14ac:dyDescent="0.3">
      <c r="A24" s="12" t="s">
        <v>25</v>
      </c>
      <c r="B24" s="8" t="s">
        <v>26</v>
      </c>
      <c r="C24" s="78">
        <v>47.8</v>
      </c>
      <c r="D24" s="78">
        <v>47.8</v>
      </c>
      <c r="E24" s="78">
        <v>47.8</v>
      </c>
    </row>
    <row r="25" spans="1:6" ht="25.5" x14ac:dyDescent="0.3">
      <c r="A25" s="9" t="s">
        <v>22</v>
      </c>
      <c r="B25" s="8" t="s">
        <v>2</v>
      </c>
      <c r="C25" s="78">
        <v>3600.4</v>
      </c>
      <c r="D25" s="78">
        <v>3600.4</v>
      </c>
      <c r="E25" s="78">
        <v>3600.4</v>
      </c>
    </row>
    <row r="26" spans="1:6" x14ac:dyDescent="0.3">
      <c r="A26" s="12" t="s">
        <v>4</v>
      </c>
      <c r="B26" s="13" t="s">
        <v>3</v>
      </c>
      <c r="C26" s="83">
        <v>16</v>
      </c>
      <c r="D26" s="83">
        <v>16</v>
      </c>
      <c r="E26" s="83">
        <v>16</v>
      </c>
    </row>
    <row r="27" spans="1:6" x14ac:dyDescent="0.3">
      <c r="A27" s="12" t="s">
        <v>25</v>
      </c>
      <c r="B27" s="8" t="s">
        <v>26</v>
      </c>
      <c r="C27" s="83">
        <v>55</v>
      </c>
      <c r="D27" s="83">
        <v>55</v>
      </c>
      <c r="E27" s="83">
        <v>55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5665+1039.6</f>
        <v>6704.6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7">
        <v>10.16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198.4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96.805999999999997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view="pageBreakPreview" zoomScale="60" zoomScaleNormal="100" workbookViewId="0">
      <selection activeCell="G26" sqref="G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64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137</v>
      </c>
      <c r="D10" s="76">
        <v>137</v>
      </c>
      <c r="E10" s="76">
        <v>137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168.5469781021898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23090.936000000002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16880.8</v>
      </c>
      <c r="F14" s="18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8"/>
      <c r="D16" s="78"/>
      <c r="E16" s="78">
        <v>1536.6</v>
      </c>
    </row>
    <row r="17" spans="1:6" x14ac:dyDescent="0.3">
      <c r="A17" s="12" t="s">
        <v>4</v>
      </c>
      <c r="B17" s="13" t="s">
        <v>3</v>
      </c>
      <c r="C17" s="78">
        <v>3</v>
      </c>
      <c r="D17" s="78">
        <v>3</v>
      </c>
      <c r="E17" s="78">
        <v>3</v>
      </c>
    </row>
    <row r="18" spans="1:6" x14ac:dyDescent="0.3">
      <c r="A18" s="12" t="s">
        <v>25</v>
      </c>
      <c r="B18" s="8" t="s">
        <v>26</v>
      </c>
      <c r="C18" s="82">
        <v>124.2</v>
      </c>
      <c r="D18" s="82">
        <v>124.2</v>
      </c>
      <c r="E18" s="82">
        <v>124.2</v>
      </c>
    </row>
    <row r="19" spans="1:6" ht="25.5" x14ac:dyDescent="0.3">
      <c r="A19" s="9" t="s">
        <v>21</v>
      </c>
      <c r="B19" s="8" t="s">
        <v>2</v>
      </c>
      <c r="C19" s="78"/>
      <c r="D19" s="78"/>
      <c r="E19" s="78">
        <v>11847</v>
      </c>
    </row>
    <row r="20" spans="1:6" x14ac:dyDescent="0.3">
      <c r="A20" s="12" t="s">
        <v>4</v>
      </c>
      <c r="B20" s="13" t="s">
        <v>3</v>
      </c>
      <c r="C20" s="78">
        <v>23.6</v>
      </c>
      <c r="D20" s="78">
        <v>23.6</v>
      </c>
      <c r="E20" s="78">
        <v>23.6</v>
      </c>
    </row>
    <row r="21" spans="1:6" x14ac:dyDescent="0.3">
      <c r="A21" s="12" t="s">
        <v>25</v>
      </c>
      <c r="B21" s="8" t="s">
        <v>26</v>
      </c>
      <c r="C21" s="82">
        <v>143</v>
      </c>
      <c r="D21" s="82">
        <v>143</v>
      </c>
      <c r="E21" s="82">
        <v>143</v>
      </c>
    </row>
    <row r="22" spans="1:6" ht="39" x14ac:dyDescent="0.3">
      <c r="A22" s="16" t="s">
        <v>24</v>
      </c>
      <c r="B22" s="8" t="s">
        <v>2</v>
      </c>
      <c r="C22" s="78"/>
      <c r="D22" s="78"/>
      <c r="E22" s="78">
        <v>379.6</v>
      </c>
    </row>
    <row r="23" spans="1:6" x14ac:dyDescent="0.3">
      <c r="A23" s="12" t="s">
        <v>4</v>
      </c>
      <c r="B23" s="13" t="s">
        <v>3</v>
      </c>
      <c r="C23" s="78">
        <v>4</v>
      </c>
      <c r="D23" s="78">
        <v>4</v>
      </c>
      <c r="E23" s="78">
        <v>4</v>
      </c>
    </row>
    <row r="24" spans="1:6" x14ac:dyDescent="0.3">
      <c r="A24" s="12" t="s">
        <v>25</v>
      </c>
      <c r="B24" s="8" t="s">
        <v>26</v>
      </c>
      <c r="C24" s="78">
        <v>45.7</v>
      </c>
      <c r="D24" s="78">
        <v>45.7</v>
      </c>
      <c r="E24" s="78">
        <v>45.7</v>
      </c>
    </row>
    <row r="25" spans="1:6" ht="25.5" x14ac:dyDescent="0.3">
      <c r="A25" s="9" t="s">
        <v>22</v>
      </c>
      <c r="B25" s="8" t="s">
        <v>2</v>
      </c>
      <c r="C25" s="78"/>
      <c r="D25" s="78"/>
      <c r="E25" s="78">
        <v>3117.6</v>
      </c>
    </row>
    <row r="26" spans="1:6" x14ac:dyDescent="0.3">
      <c r="A26" s="12" t="s">
        <v>4</v>
      </c>
      <c r="B26" s="13" t="s">
        <v>3</v>
      </c>
      <c r="C26" s="83">
        <v>17.2</v>
      </c>
      <c r="D26" s="83">
        <v>17.2</v>
      </c>
      <c r="E26" s="83">
        <v>17.2</v>
      </c>
    </row>
    <row r="27" spans="1:6" x14ac:dyDescent="0.3">
      <c r="A27" s="12" t="s">
        <v>25</v>
      </c>
      <c r="B27" s="8" t="s">
        <v>26</v>
      </c>
      <c r="C27" s="83">
        <v>40.700000000000003</v>
      </c>
      <c r="D27" s="83">
        <v>40.700000000000003</v>
      </c>
      <c r="E27" s="83">
        <v>40.700000000000003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5521.6+205</f>
        <v>5726.6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10.769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320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152.767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  <pageSetup paperSize="9" scale="73" orientation="portrait" verticalDpi="0" r:id="rId1"/>
  <colBreaks count="1" manualBreakCount="1">
    <brk id="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abSelected="1" topLeftCell="A4" workbookViewId="0">
      <selection activeCell="E17" sqref="E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65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85</v>
      </c>
      <c r="D10" s="29">
        <v>85</v>
      </c>
      <c r="E10" s="29">
        <v>85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320.82337647058819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27269.986999999997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0">D16+D19+D22+D25</f>
        <v>0</v>
      </c>
      <c r="E14" s="34">
        <f t="shared" si="0"/>
        <v>21058.3</v>
      </c>
      <c r="F14" s="59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68"/>
      <c r="D16" s="68"/>
      <c r="E16" s="68">
        <v>1664</v>
      </c>
    </row>
    <row r="17" spans="1:6" x14ac:dyDescent="0.3">
      <c r="A17" s="12" t="s">
        <v>4</v>
      </c>
      <c r="B17" s="13" t="s">
        <v>3</v>
      </c>
      <c r="C17" s="68">
        <v>4.5</v>
      </c>
      <c r="D17" s="68">
        <v>4.5</v>
      </c>
      <c r="E17" s="68">
        <v>4.5</v>
      </c>
    </row>
    <row r="18" spans="1:6" x14ac:dyDescent="0.3">
      <c r="A18" s="12" t="s">
        <v>25</v>
      </c>
      <c r="B18" s="8" t="s">
        <v>26</v>
      </c>
      <c r="C18" s="70">
        <v>122.4</v>
      </c>
      <c r="D18" s="70">
        <v>122.4</v>
      </c>
      <c r="E18" s="70">
        <v>122.4</v>
      </c>
    </row>
    <row r="19" spans="1:6" ht="25.5" x14ac:dyDescent="0.3">
      <c r="A19" s="9" t="s">
        <v>21</v>
      </c>
      <c r="B19" s="8" t="s">
        <v>2</v>
      </c>
      <c r="C19" s="68"/>
      <c r="D19" s="68"/>
      <c r="E19" s="68">
        <v>15271.8</v>
      </c>
    </row>
    <row r="20" spans="1:6" x14ac:dyDescent="0.3">
      <c r="A20" s="12" t="s">
        <v>4</v>
      </c>
      <c r="B20" s="13" t="s">
        <v>3</v>
      </c>
      <c r="C20" s="68">
        <v>39.36</v>
      </c>
      <c r="D20" s="68">
        <v>39.36</v>
      </c>
      <c r="E20" s="68">
        <v>39.36</v>
      </c>
    </row>
    <row r="21" spans="1:6" x14ac:dyDescent="0.3">
      <c r="A21" s="12" t="s">
        <v>25</v>
      </c>
      <c r="B21" s="8" t="s">
        <v>26</v>
      </c>
      <c r="C21" s="68">
        <v>107.8</v>
      </c>
      <c r="D21" s="68">
        <v>107.8</v>
      </c>
      <c r="E21" s="68">
        <v>107.8</v>
      </c>
    </row>
    <row r="22" spans="1:6" ht="39" x14ac:dyDescent="0.3">
      <c r="A22" s="16" t="s">
        <v>24</v>
      </c>
      <c r="B22" s="8" t="s">
        <v>2</v>
      </c>
      <c r="C22" s="68"/>
      <c r="D22" s="68"/>
      <c r="E22" s="68">
        <v>728.6</v>
      </c>
    </row>
    <row r="23" spans="1:6" x14ac:dyDescent="0.3">
      <c r="A23" s="12" t="s">
        <v>4</v>
      </c>
      <c r="B23" s="13" t="s">
        <v>3</v>
      </c>
      <c r="C23" s="68">
        <v>3</v>
      </c>
      <c r="D23" s="68">
        <v>3</v>
      </c>
      <c r="E23" s="68">
        <v>3</v>
      </c>
    </row>
    <row r="24" spans="1:6" x14ac:dyDescent="0.3">
      <c r="A24" s="12" t="s">
        <v>25</v>
      </c>
      <c r="B24" s="8" t="s">
        <v>26</v>
      </c>
      <c r="C24" s="68">
        <v>67.5</v>
      </c>
      <c r="D24" s="68">
        <v>67.5</v>
      </c>
      <c r="E24" s="68">
        <v>67.5</v>
      </c>
    </row>
    <row r="25" spans="1:6" ht="25.5" x14ac:dyDescent="0.3">
      <c r="A25" s="9" t="s">
        <v>22</v>
      </c>
      <c r="B25" s="8" t="s">
        <v>2</v>
      </c>
      <c r="C25" s="68"/>
      <c r="D25" s="68"/>
      <c r="E25" s="68">
        <v>3393.9</v>
      </c>
    </row>
    <row r="26" spans="1:6" x14ac:dyDescent="0.3">
      <c r="A26" s="12" t="s">
        <v>4</v>
      </c>
      <c r="B26" s="13" t="s">
        <v>3</v>
      </c>
      <c r="C26" s="89">
        <v>21.7</v>
      </c>
      <c r="D26" s="89">
        <v>21.7</v>
      </c>
      <c r="E26" s="89">
        <v>21.7</v>
      </c>
    </row>
    <row r="27" spans="1:6" x14ac:dyDescent="0.3">
      <c r="A27" s="12" t="s">
        <v>25</v>
      </c>
      <c r="B27" s="8" t="s">
        <v>26</v>
      </c>
      <c r="C27" s="48">
        <v>41.8</v>
      </c>
      <c r="D27" s="48">
        <v>41.8</v>
      </c>
      <c r="E27" s="48">
        <v>41.8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5521.6+346.1</f>
        <v>5867.7000000000007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10.769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181.1</v>
      </c>
    </row>
    <row r="32" spans="1:6" ht="52.5" x14ac:dyDescent="0.3">
      <c r="A32" s="14" t="s">
        <v>9</v>
      </c>
      <c r="B32" s="8" t="s">
        <v>2</v>
      </c>
      <c r="C32" s="29"/>
      <c r="D32" s="29"/>
      <c r="E32" s="96">
        <v>152.11799999999999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G27" sqref="G2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66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86</v>
      </c>
      <c r="D10" s="29">
        <v>86</v>
      </c>
      <c r="E10" s="29">
        <v>86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203.55362790697674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17505.612000000001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0">D16+D19+D22+D25</f>
        <v>0</v>
      </c>
      <c r="E14" s="34">
        <f t="shared" si="0"/>
        <v>10843.5</v>
      </c>
      <c r="F14" s="59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/>
      <c r="D16" s="34"/>
      <c r="E16" s="34">
        <v>1008.7</v>
      </c>
    </row>
    <row r="17" spans="1:6" x14ac:dyDescent="0.3">
      <c r="A17" s="12" t="s">
        <v>4</v>
      </c>
      <c r="B17" s="13" t="s">
        <v>3</v>
      </c>
      <c r="C17" s="34">
        <v>2</v>
      </c>
      <c r="D17" s="34">
        <v>2</v>
      </c>
      <c r="E17" s="34">
        <v>2</v>
      </c>
    </row>
    <row r="18" spans="1:6" x14ac:dyDescent="0.3">
      <c r="A18" s="12" t="s">
        <v>25</v>
      </c>
      <c r="B18" s="8" t="s">
        <v>26</v>
      </c>
      <c r="C18" s="33">
        <v>121.5</v>
      </c>
      <c r="D18" s="33">
        <v>121.5</v>
      </c>
      <c r="E18" s="33">
        <v>121.5</v>
      </c>
    </row>
    <row r="19" spans="1:6" ht="25.5" x14ac:dyDescent="0.3">
      <c r="A19" s="9" t="s">
        <v>21</v>
      </c>
      <c r="B19" s="8" t="s">
        <v>2</v>
      </c>
      <c r="C19" s="34"/>
      <c r="D19" s="34"/>
      <c r="E19" s="34">
        <v>7411.6</v>
      </c>
    </row>
    <row r="20" spans="1:6" x14ac:dyDescent="0.3">
      <c r="A20" s="12" t="s">
        <v>4</v>
      </c>
      <c r="B20" s="13" t="s">
        <v>3</v>
      </c>
      <c r="C20" s="34">
        <v>20.02</v>
      </c>
      <c r="D20" s="34">
        <v>20.02</v>
      </c>
      <c r="E20" s="34">
        <v>20.02</v>
      </c>
    </row>
    <row r="21" spans="1:6" x14ac:dyDescent="0.3">
      <c r="A21" s="12" t="s">
        <v>25</v>
      </c>
      <c r="B21" s="8" t="s">
        <v>26</v>
      </c>
      <c r="C21" s="33">
        <v>100.1</v>
      </c>
      <c r="D21" s="33">
        <v>100.1</v>
      </c>
      <c r="E21" s="33">
        <v>100.1</v>
      </c>
    </row>
    <row r="22" spans="1:6" ht="39" x14ac:dyDescent="0.3">
      <c r="A22" s="16" t="s">
        <v>24</v>
      </c>
      <c r="B22" s="8" t="s">
        <v>2</v>
      </c>
      <c r="C22" s="34"/>
      <c r="D22" s="34"/>
      <c r="E22" s="34">
        <v>553.9</v>
      </c>
    </row>
    <row r="23" spans="1:6" x14ac:dyDescent="0.3">
      <c r="A23" s="12" t="s">
        <v>4</v>
      </c>
      <c r="B23" s="13" t="s">
        <v>3</v>
      </c>
      <c r="C23" s="34">
        <v>0.7</v>
      </c>
      <c r="D23" s="34">
        <v>0.7</v>
      </c>
      <c r="E23" s="34">
        <v>0.7</v>
      </c>
    </row>
    <row r="24" spans="1:6" x14ac:dyDescent="0.3">
      <c r="A24" s="12" t="s">
        <v>25</v>
      </c>
      <c r="B24" s="8" t="s">
        <v>26</v>
      </c>
      <c r="C24" s="33">
        <v>72.3</v>
      </c>
      <c r="D24" s="33">
        <v>72.3</v>
      </c>
      <c r="E24" s="33">
        <v>72.3</v>
      </c>
    </row>
    <row r="25" spans="1:6" ht="25.5" x14ac:dyDescent="0.3">
      <c r="A25" s="9" t="s">
        <v>22</v>
      </c>
      <c r="B25" s="8" t="s">
        <v>2</v>
      </c>
      <c r="C25" s="34"/>
      <c r="D25" s="34"/>
      <c r="E25" s="34">
        <v>1869.3</v>
      </c>
    </row>
    <row r="26" spans="1:6" x14ac:dyDescent="0.3">
      <c r="A26" s="12" t="s">
        <v>4</v>
      </c>
      <c r="B26" s="13" t="s">
        <v>3</v>
      </c>
      <c r="C26" s="34">
        <v>11.78</v>
      </c>
      <c r="D26" s="34">
        <v>11.78</v>
      </c>
      <c r="E26" s="34">
        <v>11.78</v>
      </c>
    </row>
    <row r="27" spans="1:6" x14ac:dyDescent="0.3">
      <c r="A27" s="12" t="s">
        <v>25</v>
      </c>
      <c r="B27" s="8" t="s">
        <v>26</v>
      </c>
      <c r="C27" s="34"/>
      <c r="D27" s="34"/>
      <c r="E27" s="34"/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5665+586.7</f>
        <v>6251.7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8.9320000000000004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150.69999999999999</v>
      </c>
    </row>
    <row r="32" spans="1:6" ht="52.5" x14ac:dyDescent="0.3">
      <c r="A32" s="14" t="s">
        <v>9</v>
      </c>
      <c r="B32" s="8" t="s">
        <v>2</v>
      </c>
      <c r="C32" s="29"/>
      <c r="D32" s="29"/>
      <c r="E32" s="29">
        <v>250.78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22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67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55</v>
      </c>
      <c r="D10" s="29">
        <v>55</v>
      </c>
      <c r="E10" s="29">
        <v>55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1753.2607272727273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96429.34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0">D16+D19+D22+D25</f>
        <v>0</v>
      </c>
      <c r="E14" s="34">
        <f t="shared" si="0"/>
        <v>0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63"/>
      <c r="D16" s="63"/>
      <c r="E16" s="34"/>
      <c r="F16" s="58"/>
    </row>
    <row r="17" spans="1:6" x14ac:dyDescent="0.3">
      <c r="A17" s="12" t="s">
        <v>4</v>
      </c>
      <c r="B17" s="13" t="s">
        <v>3</v>
      </c>
      <c r="C17" s="48">
        <v>1.75</v>
      </c>
      <c r="D17" s="48">
        <v>1.75</v>
      </c>
      <c r="E17" s="48">
        <v>1.75</v>
      </c>
    </row>
    <row r="18" spans="1:6" x14ac:dyDescent="0.3">
      <c r="A18" s="12" t="s">
        <v>25</v>
      </c>
      <c r="B18" s="8" t="s">
        <v>26</v>
      </c>
      <c r="C18" s="33">
        <v>196.5</v>
      </c>
      <c r="D18" s="33">
        <v>196.5</v>
      </c>
      <c r="E18" s="33">
        <v>196.5</v>
      </c>
    </row>
    <row r="19" spans="1:6" ht="25.5" x14ac:dyDescent="0.3">
      <c r="A19" s="9" t="s">
        <v>21</v>
      </c>
      <c r="B19" s="8" t="s">
        <v>2</v>
      </c>
      <c r="C19" s="34"/>
      <c r="D19" s="34"/>
      <c r="E19" s="34"/>
    </row>
    <row r="20" spans="1:6" x14ac:dyDescent="0.3">
      <c r="A20" s="12" t="s">
        <v>4</v>
      </c>
      <c r="B20" s="13" t="s">
        <v>3</v>
      </c>
      <c r="C20" s="90">
        <v>15.528</v>
      </c>
      <c r="D20" s="90">
        <v>15.528</v>
      </c>
      <c r="E20" s="90">
        <v>15.528</v>
      </c>
    </row>
    <row r="21" spans="1:6" x14ac:dyDescent="0.3">
      <c r="A21" s="12" t="s">
        <v>25</v>
      </c>
      <c r="B21" s="8" t="s">
        <v>26</v>
      </c>
      <c r="C21" s="34">
        <v>102.2</v>
      </c>
      <c r="D21" s="34">
        <v>102.2</v>
      </c>
      <c r="E21" s="34">
        <v>102.2</v>
      </c>
    </row>
    <row r="22" spans="1:6" ht="39" x14ac:dyDescent="0.3">
      <c r="A22" s="16" t="s">
        <v>24</v>
      </c>
      <c r="B22" s="8" t="s">
        <v>2</v>
      </c>
      <c r="C22" s="34"/>
      <c r="D22" s="34"/>
      <c r="E22" s="34"/>
    </row>
    <row r="23" spans="1:6" x14ac:dyDescent="0.3">
      <c r="A23" s="12" t="s">
        <v>4</v>
      </c>
      <c r="B23" s="13" t="s">
        <v>3</v>
      </c>
      <c r="C23" s="48">
        <v>0.5</v>
      </c>
      <c r="D23" s="48">
        <v>0.5</v>
      </c>
      <c r="E23" s="48">
        <v>0.5</v>
      </c>
    </row>
    <row r="24" spans="1:6" x14ac:dyDescent="0.3">
      <c r="A24" s="12" t="s">
        <v>25</v>
      </c>
      <c r="B24" s="8" t="s">
        <v>26</v>
      </c>
      <c r="C24" s="34">
        <v>51.3</v>
      </c>
      <c r="D24" s="34">
        <v>51.3</v>
      </c>
      <c r="E24" s="34">
        <v>51.3</v>
      </c>
    </row>
    <row r="25" spans="1:6" ht="25.5" x14ac:dyDescent="0.3">
      <c r="A25" s="9" t="s">
        <v>22</v>
      </c>
      <c r="B25" s="8" t="s">
        <v>2</v>
      </c>
      <c r="C25" s="34"/>
      <c r="D25" s="34"/>
      <c r="E25" s="34"/>
    </row>
    <row r="26" spans="1:6" x14ac:dyDescent="0.3">
      <c r="A26" s="12" t="s">
        <v>4</v>
      </c>
      <c r="B26" s="13" t="s">
        <v>3</v>
      </c>
      <c r="C26" s="29">
        <v>5.45</v>
      </c>
      <c r="D26" s="29">
        <v>5.45</v>
      </c>
      <c r="E26" s="29">
        <v>5.45</v>
      </c>
    </row>
    <row r="27" spans="1:6" x14ac:dyDescent="0.3">
      <c r="A27" s="12" t="s">
        <v>25</v>
      </c>
      <c r="B27" s="8" t="s">
        <v>26</v>
      </c>
      <c r="C27" s="34">
        <v>58.2</v>
      </c>
      <c r="D27" s="34">
        <v>58.2</v>
      </c>
      <c r="E27" s="34">
        <v>58.2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5521.6+183.7</f>
        <v>5705.3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34"/>
    </row>
    <row r="31" spans="1:6" ht="36.75" x14ac:dyDescent="0.3">
      <c r="A31" s="14" t="s">
        <v>8</v>
      </c>
      <c r="B31" s="8" t="s">
        <v>2</v>
      </c>
      <c r="C31" s="34"/>
      <c r="D31" s="34"/>
      <c r="E31" s="34">
        <f>30960+34608+25000</f>
        <v>90568</v>
      </c>
    </row>
    <row r="32" spans="1:6" ht="52.5" x14ac:dyDescent="0.3">
      <c r="A32" s="14" t="s">
        <v>9</v>
      </c>
      <c r="B32" s="8" t="s">
        <v>2</v>
      </c>
      <c r="C32" s="29"/>
      <c r="D32" s="29"/>
      <c r="E32" s="29">
        <v>156.04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0" workbookViewId="0">
      <selection activeCell="F26" sqref="F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68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44</v>
      </c>
      <c r="D10" s="29">
        <v>44</v>
      </c>
      <c r="E10" s="29">
        <v>44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354.66777272727273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15605.382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0">D16+D19+D22+D25</f>
        <v>0</v>
      </c>
      <c r="E14" s="34">
        <f t="shared" si="0"/>
        <v>9720.4</v>
      </c>
      <c r="F14" s="59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/>
      <c r="D16" s="34"/>
      <c r="E16" s="34">
        <v>990.7</v>
      </c>
    </row>
    <row r="17" spans="1:6" x14ac:dyDescent="0.3">
      <c r="A17" s="12" t="s">
        <v>4</v>
      </c>
      <c r="B17" s="13" t="s">
        <v>3</v>
      </c>
      <c r="C17" s="48">
        <v>2</v>
      </c>
      <c r="D17" s="48">
        <v>2</v>
      </c>
      <c r="E17" s="48">
        <v>2</v>
      </c>
    </row>
    <row r="18" spans="1:6" x14ac:dyDescent="0.3">
      <c r="A18" s="12" t="s">
        <v>25</v>
      </c>
      <c r="B18" s="8" t="s">
        <v>26</v>
      </c>
      <c r="C18" s="33">
        <v>121.5</v>
      </c>
      <c r="D18" s="33">
        <v>121.5</v>
      </c>
      <c r="E18" s="33">
        <v>121.5</v>
      </c>
    </row>
    <row r="19" spans="1:6" ht="25.5" x14ac:dyDescent="0.3">
      <c r="A19" s="9" t="s">
        <v>21</v>
      </c>
      <c r="B19" s="8" t="s">
        <v>2</v>
      </c>
      <c r="C19" s="34"/>
      <c r="D19" s="34"/>
      <c r="E19" s="34">
        <v>7130.7</v>
      </c>
    </row>
    <row r="20" spans="1:6" x14ac:dyDescent="0.3">
      <c r="A20" s="12" t="s">
        <v>4</v>
      </c>
      <c r="B20" s="13" t="s">
        <v>3</v>
      </c>
      <c r="C20" s="34">
        <v>17.5</v>
      </c>
      <c r="D20" s="34">
        <v>17.5</v>
      </c>
      <c r="E20" s="34">
        <v>17.5</v>
      </c>
    </row>
    <row r="21" spans="1:6" x14ac:dyDescent="0.3">
      <c r="A21" s="12" t="s">
        <v>25</v>
      </c>
      <c r="B21" s="8" t="s">
        <v>26</v>
      </c>
      <c r="C21" s="34">
        <v>109</v>
      </c>
      <c r="D21" s="34">
        <v>109</v>
      </c>
      <c r="E21" s="34">
        <v>109</v>
      </c>
    </row>
    <row r="22" spans="1:6" ht="39" x14ac:dyDescent="0.3">
      <c r="A22" s="16" t="s">
        <v>24</v>
      </c>
      <c r="B22" s="8" t="s">
        <v>2</v>
      </c>
      <c r="C22" s="34"/>
      <c r="D22" s="34"/>
      <c r="E22" s="34">
        <v>182.5</v>
      </c>
    </row>
    <row r="23" spans="1:6" x14ac:dyDescent="0.3">
      <c r="A23" s="12" t="s">
        <v>4</v>
      </c>
      <c r="B23" s="13" t="s">
        <v>3</v>
      </c>
      <c r="C23" s="48">
        <v>0.5</v>
      </c>
      <c r="D23" s="48">
        <v>0.5</v>
      </c>
      <c r="E23" s="48">
        <v>0.5</v>
      </c>
    </row>
    <row r="24" spans="1:6" x14ac:dyDescent="0.3">
      <c r="A24" s="12" t="s">
        <v>25</v>
      </c>
      <c r="B24" s="8" t="s">
        <v>26</v>
      </c>
      <c r="C24" s="34">
        <v>75.900000000000006</v>
      </c>
      <c r="D24" s="34">
        <v>75.900000000000006</v>
      </c>
      <c r="E24" s="34">
        <v>75.900000000000006</v>
      </c>
    </row>
    <row r="25" spans="1:6" ht="25.5" x14ac:dyDescent="0.3">
      <c r="A25" s="9" t="s">
        <v>22</v>
      </c>
      <c r="B25" s="8" t="s">
        <v>2</v>
      </c>
      <c r="C25" s="34"/>
      <c r="D25" s="34"/>
      <c r="E25" s="34">
        <v>1416.5</v>
      </c>
    </row>
    <row r="26" spans="1:6" x14ac:dyDescent="0.3">
      <c r="A26" s="12" t="s">
        <v>4</v>
      </c>
      <c r="B26" s="13" t="s">
        <v>3</v>
      </c>
      <c r="C26" s="29">
        <v>7</v>
      </c>
      <c r="D26" s="29">
        <v>7</v>
      </c>
      <c r="E26" s="29">
        <v>7</v>
      </c>
    </row>
    <row r="27" spans="1:6" x14ac:dyDescent="0.3">
      <c r="A27" s="12" t="s">
        <v>25</v>
      </c>
      <c r="B27" s="8" t="s">
        <v>26</v>
      </c>
      <c r="C27" s="34">
        <v>39.9</v>
      </c>
      <c r="D27" s="34">
        <v>39.9</v>
      </c>
      <c r="E27" s="34">
        <v>39.9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5521.6+125.4</f>
        <v>5647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f>5326/1000</f>
        <v>5.3259999999999996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102.1</v>
      </c>
    </row>
    <row r="32" spans="1:6" ht="52.5" x14ac:dyDescent="0.3">
      <c r="A32" s="14" t="s">
        <v>9</v>
      </c>
      <c r="B32" s="8" t="s">
        <v>2</v>
      </c>
      <c r="C32" s="29"/>
      <c r="D32" s="29"/>
      <c r="E32" s="96">
        <v>130.55600000000001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4" workbookViewId="0">
      <selection activeCell="E14" sqref="E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69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33</v>
      </c>
      <c r="D10" s="76">
        <v>33</v>
      </c>
      <c r="E10" s="76">
        <v>33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363.84442424242428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12006.866000000002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6286.4000000000005</v>
      </c>
      <c r="F14" s="62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7"/>
      <c r="D16" s="77"/>
      <c r="E16" s="77">
        <v>814.6</v>
      </c>
    </row>
    <row r="17" spans="1:6" x14ac:dyDescent="0.3">
      <c r="A17" s="12" t="s">
        <v>4</v>
      </c>
      <c r="B17" s="13" t="s">
        <v>3</v>
      </c>
      <c r="C17" s="77">
        <v>1.75</v>
      </c>
      <c r="D17" s="77">
        <v>1.75</v>
      </c>
      <c r="E17" s="77">
        <v>1.75</v>
      </c>
    </row>
    <row r="18" spans="1:6" x14ac:dyDescent="0.3">
      <c r="A18" s="12" t="s">
        <v>25</v>
      </c>
      <c r="B18" s="8" t="s">
        <v>26</v>
      </c>
      <c r="C18" s="84">
        <v>253.6</v>
      </c>
      <c r="D18" s="84">
        <v>253.6</v>
      </c>
      <c r="E18" s="84">
        <v>253.6</v>
      </c>
    </row>
    <row r="19" spans="1:6" ht="25.5" x14ac:dyDescent="0.3">
      <c r="A19" s="9" t="s">
        <v>21</v>
      </c>
      <c r="B19" s="8" t="s">
        <v>2</v>
      </c>
      <c r="C19" s="77"/>
      <c r="D19" s="77"/>
      <c r="E19" s="77">
        <v>4744.8</v>
      </c>
    </row>
    <row r="20" spans="1:6" x14ac:dyDescent="0.3">
      <c r="A20" s="12" t="s">
        <v>4</v>
      </c>
      <c r="B20" s="13" t="s">
        <v>3</v>
      </c>
      <c r="C20" s="74">
        <v>13.7</v>
      </c>
      <c r="D20" s="74">
        <v>13.7</v>
      </c>
      <c r="E20" s="74">
        <v>13.7</v>
      </c>
    </row>
    <row r="21" spans="1:6" x14ac:dyDescent="0.3">
      <c r="A21" s="12" t="s">
        <v>25</v>
      </c>
      <c r="B21" s="8" t="s">
        <v>26</v>
      </c>
      <c r="C21" s="77">
        <v>67.8</v>
      </c>
      <c r="D21" s="77">
        <v>67.8</v>
      </c>
      <c r="E21" s="77">
        <v>67.8</v>
      </c>
    </row>
    <row r="22" spans="1:6" ht="39" x14ac:dyDescent="0.3">
      <c r="A22" s="16" t="s">
        <v>24</v>
      </c>
      <c r="B22" s="8" t="s">
        <v>2</v>
      </c>
      <c r="C22" s="77"/>
      <c r="D22" s="77"/>
      <c r="E22" s="77">
        <v>57.5</v>
      </c>
    </row>
    <row r="23" spans="1:6" x14ac:dyDescent="0.3">
      <c r="A23" s="12" t="s">
        <v>4</v>
      </c>
      <c r="B23" s="13" t="s">
        <v>3</v>
      </c>
      <c r="C23" s="77"/>
      <c r="D23" s="77"/>
      <c r="E23" s="77"/>
    </row>
    <row r="24" spans="1:6" x14ac:dyDescent="0.3">
      <c r="A24" s="12" t="s">
        <v>25</v>
      </c>
      <c r="B24" s="8" t="s">
        <v>26</v>
      </c>
      <c r="C24" s="77"/>
      <c r="D24" s="77"/>
      <c r="E24" s="77"/>
    </row>
    <row r="25" spans="1:6" ht="25.5" x14ac:dyDescent="0.3">
      <c r="A25" s="9" t="s">
        <v>22</v>
      </c>
      <c r="B25" s="8" t="s">
        <v>2</v>
      </c>
      <c r="C25" s="77"/>
      <c r="D25" s="77"/>
      <c r="E25" s="77">
        <v>669.5</v>
      </c>
    </row>
    <row r="26" spans="1:6" x14ac:dyDescent="0.3">
      <c r="A26" s="12" t="s">
        <v>4</v>
      </c>
      <c r="B26" s="13" t="s">
        <v>3</v>
      </c>
      <c r="C26" s="76">
        <v>4.5</v>
      </c>
      <c r="D26" s="76">
        <v>4.5</v>
      </c>
      <c r="E26" s="76">
        <v>4.5</v>
      </c>
    </row>
    <row r="27" spans="1:6" x14ac:dyDescent="0.3">
      <c r="A27" s="12" t="s">
        <v>25</v>
      </c>
      <c r="B27" s="8" t="s">
        <v>26</v>
      </c>
      <c r="C27" s="77">
        <v>47.4</v>
      </c>
      <c r="D27" s="77">
        <v>47.4</v>
      </c>
      <c r="E27" s="77">
        <v>47.4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5521.6+37.6</f>
        <v>5559.2000000000007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7.0780000000000003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25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129.18799999999999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E17" sqref="E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70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31</v>
      </c>
      <c r="D10" s="76">
        <v>31</v>
      </c>
      <c r="E10" s="76">
        <v>31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407.54896774193548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12634.018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 t="shared" ref="D14:E14" si="0">D16+D19+D22+D25</f>
        <v>0</v>
      </c>
      <c r="E14" s="77">
        <f t="shared" si="0"/>
        <v>6732.8</v>
      </c>
      <c r="F14" s="62"/>
    </row>
    <row r="15" spans="1:6" x14ac:dyDescent="0.3">
      <c r="A15" s="10" t="s">
        <v>1</v>
      </c>
      <c r="B15" s="11"/>
      <c r="C15" s="77"/>
      <c r="D15" s="77"/>
      <c r="E15" s="77"/>
    </row>
    <row r="16" spans="1:6" ht="25.5" x14ac:dyDescent="0.3">
      <c r="A16" s="9" t="s">
        <v>13</v>
      </c>
      <c r="B16" s="8" t="s">
        <v>2</v>
      </c>
      <c r="C16" s="77"/>
      <c r="D16" s="77"/>
      <c r="E16" s="77">
        <v>1019.3</v>
      </c>
    </row>
    <row r="17" spans="1:6" x14ac:dyDescent="0.3">
      <c r="A17" s="12" t="s">
        <v>4</v>
      </c>
      <c r="B17" s="13" t="s">
        <v>3</v>
      </c>
      <c r="C17" s="77">
        <v>2</v>
      </c>
      <c r="D17" s="77">
        <v>2</v>
      </c>
      <c r="E17" s="77">
        <v>2</v>
      </c>
    </row>
    <row r="18" spans="1:6" x14ac:dyDescent="0.3">
      <c r="A18" s="12" t="s">
        <v>25</v>
      </c>
      <c r="B18" s="8" t="s">
        <v>26</v>
      </c>
      <c r="C18" s="84">
        <v>121.9</v>
      </c>
      <c r="D18" s="84">
        <v>121.9</v>
      </c>
      <c r="E18" s="84">
        <v>121.9</v>
      </c>
    </row>
    <row r="19" spans="1:6" ht="25.5" x14ac:dyDescent="0.3">
      <c r="A19" s="9" t="s">
        <v>21</v>
      </c>
      <c r="B19" s="8" t="s">
        <v>2</v>
      </c>
      <c r="C19" s="77"/>
      <c r="D19" s="77"/>
      <c r="E19" s="77">
        <v>4595.8</v>
      </c>
    </row>
    <row r="20" spans="1:6" x14ac:dyDescent="0.3">
      <c r="A20" s="12" t="s">
        <v>4</v>
      </c>
      <c r="B20" s="13" t="s">
        <v>3</v>
      </c>
      <c r="C20" s="84">
        <v>12.467000000000001</v>
      </c>
      <c r="D20" s="84">
        <v>12.467000000000001</v>
      </c>
      <c r="E20" s="84">
        <v>12.467000000000001</v>
      </c>
    </row>
    <row r="21" spans="1:6" x14ac:dyDescent="0.3">
      <c r="A21" s="12" t="s">
        <v>25</v>
      </c>
      <c r="B21" s="8" t="s">
        <v>26</v>
      </c>
      <c r="C21" s="84">
        <f>C19/C20/12</f>
        <v>0</v>
      </c>
      <c r="D21" s="84">
        <f t="shared" ref="D21:E21" si="1">D19/D20/12</f>
        <v>0</v>
      </c>
      <c r="E21" s="84">
        <f t="shared" si="1"/>
        <v>30.719766851153711</v>
      </c>
    </row>
    <row r="22" spans="1:6" ht="39" x14ac:dyDescent="0.3">
      <c r="A22" s="16" t="s">
        <v>24</v>
      </c>
      <c r="B22" s="8" t="s">
        <v>2</v>
      </c>
      <c r="C22" s="77"/>
      <c r="D22" s="77"/>
      <c r="E22" s="77">
        <v>216.2</v>
      </c>
    </row>
    <row r="23" spans="1:6" x14ac:dyDescent="0.3">
      <c r="A23" s="12" t="s">
        <v>4</v>
      </c>
      <c r="B23" s="13" t="s">
        <v>3</v>
      </c>
      <c r="C23" s="77">
        <v>1.1499999999999999</v>
      </c>
      <c r="D23" s="77">
        <v>1.1499999999999999</v>
      </c>
      <c r="E23" s="77">
        <v>1.1499999999999999</v>
      </c>
    </row>
    <row r="24" spans="1:6" x14ac:dyDescent="0.3">
      <c r="A24" s="12" t="s">
        <v>25</v>
      </c>
      <c r="B24" s="8" t="s">
        <v>26</v>
      </c>
      <c r="C24" s="77">
        <v>43.9</v>
      </c>
      <c r="D24" s="77">
        <v>43.9</v>
      </c>
      <c r="E24" s="77">
        <v>43.9</v>
      </c>
    </row>
    <row r="25" spans="1:6" ht="25.5" x14ac:dyDescent="0.3">
      <c r="A25" s="9" t="s">
        <v>22</v>
      </c>
      <c r="B25" s="8" t="s">
        <v>2</v>
      </c>
      <c r="C25" s="77"/>
      <c r="D25" s="77"/>
      <c r="E25" s="77">
        <v>901.5</v>
      </c>
    </row>
    <row r="26" spans="1:6" x14ac:dyDescent="0.3">
      <c r="A26" s="12" t="s">
        <v>4</v>
      </c>
      <c r="B26" s="13" t="s">
        <v>3</v>
      </c>
      <c r="C26" s="77">
        <v>5.36</v>
      </c>
      <c r="D26" s="77">
        <v>5.36</v>
      </c>
      <c r="E26" s="77">
        <v>5.36</v>
      </c>
    </row>
    <row r="27" spans="1:6" x14ac:dyDescent="0.3">
      <c r="A27" s="12" t="s">
        <v>25</v>
      </c>
      <c r="B27" s="8" t="s">
        <v>26</v>
      </c>
      <c r="C27" s="77">
        <v>49</v>
      </c>
      <c r="D27" s="77">
        <v>49</v>
      </c>
      <c r="E27" s="77">
        <v>49</v>
      </c>
    </row>
    <row r="28" spans="1:6" ht="25.5" x14ac:dyDescent="0.3">
      <c r="A28" s="7" t="s">
        <v>5</v>
      </c>
      <c r="B28" s="8" t="s">
        <v>2</v>
      </c>
      <c r="C28" s="85"/>
      <c r="D28" s="85"/>
      <c r="E28" s="85"/>
    </row>
    <row r="29" spans="1:6" ht="36.75" x14ac:dyDescent="0.3">
      <c r="A29" s="14" t="s">
        <v>6</v>
      </c>
      <c r="B29" s="8" t="s">
        <v>2</v>
      </c>
      <c r="C29" s="77"/>
      <c r="D29" s="77"/>
      <c r="E29" s="77">
        <f>5521.6+157.1</f>
        <v>5678.7000000000007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81">
        <v>7.0780000000000003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90.5</v>
      </c>
    </row>
    <row r="32" spans="1:6" ht="52.5" x14ac:dyDescent="0.3">
      <c r="A32" s="14" t="s">
        <v>9</v>
      </c>
      <c r="B32" s="8" t="s">
        <v>2</v>
      </c>
      <c r="C32" s="76"/>
      <c r="D32" s="76"/>
      <c r="E32" s="76">
        <v>124.94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workbookViewId="0">
      <selection activeCell="E25" sqref="E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45</v>
      </c>
      <c r="B2" s="97"/>
      <c r="C2" s="97"/>
      <c r="D2" s="97"/>
      <c r="E2" s="97"/>
    </row>
    <row r="3" spans="1:5" x14ac:dyDescent="0.3">
      <c r="A3" s="98" t="s">
        <v>71</v>
      </c>
      <c r="B3" s="98"/>
      <c r="C3" s="98"/>
      <c r="D3" s="98"/>
      <c r="E3" s="98"/>
    </row>
    <row r="4" spans="1:5" x14ac:dyDescent="0.3">
      <c r="A4" s="99" t="s">
        <v>16</v>
      </c>
      <c r="B4" s="99"/>
      <c r="C4" s="99"/>
      <c r="D4" s="99"/>
      <c r="E4" s="99"/>
    </row>
    <row r="5" spans="1:5" x14ac:dyDescent="0.3">
      <c r="A5" s="4"/>
    </row>
    <row r="6" spans="1:5" x14ac:dyDescent="0.3">
      <c r="A6" s="15" t="s">
        <v>17</v>
      </c>
    </row>
    <row r="7" spans="1:5" x14ac:dyDescent="0.3">
      <c r="A7" s="1"/>
    </row>
    <row r="8" spans="1:5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5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5" x14ac:dyDescent="0.3">
      <c r="A10" s="7" t="s">
        <v>20</v>
      </c>
      <c r="B10" s="8" t="s">
        <v>10</v>
      </c>
      <c r="C10" s="29">
        <v>43</v>
      </c>
      <c r="D10" s="29">
        <v>43</v>
      </c>
      <c r="E10" s="29">
        <v>43</v>
      </c>
    </row>
    <row r="11" spans="1:5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323.50474418604654</v>
      </c>
    </row>
    <row r="12" spans="1:5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13910.704000000002</v>
      </c>
    </row>
    <row r="13" spans="1:5" x14ac:dyDescent="0.3">
      <c r="A13" s="10" t="s">
        <v>0</v>
      </c>
      <c r="B13" s="11"/>
      <c r="C13" s="29"/>
      <c r="D13" s="29"/>
      <c r="E13" s="29"/>
    </row>
    <row r="14" spans="1:5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" si="0">D16+D19+D22+D25</f>
        <v>0</v>
      </c>
      <c r="E14" s="34">
        <v>8119.3</v>
      </c>
    </row>
    <row r="15" spans="1:5" x14ac:dyDescent="0.3">
      <c r="A15" s="10" t="s">
        <v>1</v>
      </c>
      <c r="B15" s="11"/>
      <c r="C15" s="34"/>
      <c r="D15" s="34"/>
      <c r="E15" s="34"/>
    </row>
    <row r="16" spans="1:5" ht="25.5" x14ac:dyDescent="0.3">
      <c r="A16" s="9" t="s">
        <v>13</v>
      </c>
      <c r="B16" s="8" t="s">
        <v>2</v>
      </c>
      <c r="C16" s="34"/>
      <c r="D16" s="34"/>
      <c r="E16" s="34">
        <v>931.4</v>
      </c>
    </row>
    <row r="17" spans="1:6" x14ac:dyDescent="0.3">
      <c r="A17" s="12" t="s">
        <v>4</v>
      </c>
      <c r="B17" s="13" t="s">
        <v>3</v>
      </c>
      <c r="C17" s="48">
        <v>1.5</v>
      </c>
      <c r="D17" s="48">
        <v>1.5</v>
      </c>
      <c r="E17" s="48">
        <v>1.5</v>
      </c>
    </row>
    <row r="18" spans="1:6" x14ac:dyDescent="0.3">
      <c r="A18" s="12" t="s">
        <v>25</v>
      </c>
      <c r="B18" s="8" t="s">
        <v>26</v>
      </c>
      <c r="C18" s="33">
        <v>148.1</v>
      </c>
      <c r="D18" s="33">
        <v>148.1</v>
      </c>
      <c r="E18" s="33">
        <v>148.1</v>
      </c>
    </row>
    <row r="19" spans="1:6" ht="25.5" x14ac:dyDescent="0.3">
      <c r="A19" s="9" t="s">
        <v>21</v>
      </c>
      <c r="B19" s="8" t="s">
        <v>2</v>
      </c>
      <c r="C19" s="34"/>
      <c r="D19" s="34"/>
      <c r="E19" s="34">
        <v>5921.1</v>
      </c>
    </row>
    <row r="20" spans="1:6" x14ac:dyDescent="0.3">
      <c r="A20" s="12" t="s">
        <v>4</v>
      </c>
      <c r="B20" s="13" t="s">
        <v>3</v>
      </c>
      <c r="C20" s="48">
        <v>14.5</v>
      </c>
      <c r="D20" s="48">
        <v>14.5</v>
      </c>
      <c r="E20" s="48">
        <v>14.5</v>
      </c>
    </row>
    <row r="21" spans="1:6" x14ac:dyDescent="0.3">
      <c r="A21" s="12" t="s">
        <v>25</v>
      </c>
      <c r="B21" s="8" t="s">
        <v>26</v>
      </c>
      <c r="C21" s="33">
        <v>96.3</v>
      </c>
      <c r="D21" s="33">
        <v>96.3</v>
      </c>
      <c r="E21" s="33">
        <v>96.3</v>
      </c>
    </row>
    <row r="22" spans="1:6" ht="39" x14ac:dyDescent="0.3">
      <c r="A22" s="16" t="s">
        <v>24</v>
      </c>
      <c r="B22" s="8" t="s">
        <v>2</v>
      </c>
      <c r="C22" s="34"/>
      <c r="D22" s="34"/>
      <c r="E22" s="34">
        <v>234.2</v>
      </c>
    </row>
    <row r="23" spans="1:6" x14ac:dyDescent="0.3">
      <c r="A23" s="12" t="s">
        <v>4</v>
      </c>
      <c r="B23" s="13" t="s">
        <v>3</v>
      </c>
      <c r="C23" s="34"/>
      <c r="D23" s="34"/>
      <c r="E23" s="34"/>
    </row>
    <row r="24" spans="1:6" x14ac:dyDescent="0.3">
      <c r="A24" s="12" t="s">
        <v>25</v>
      </c>
      <c r="B24" s="8" t="s">
        <v>26</v>
      </c>
      <c r="C24" s="34"/>
      <c r="D24" s="34"/>
      <c r="E24" s="34"/>
    </row>
    <row r="25" spans="1:6" ht="25.5" x14ac:dyDescent="0.3">
      <c r="A25" s="9" t="s">
        <v>22</v>
      </c>
      <c r="B25" s="8" t="s">
        <v>2</v>
      </c>
      <c r="C25" s="34"/>
      <c r="D25" s="34"/>
      <c r="E25" s="34">
        <v>1032.5999999999999</v>
      </c>
    </row>
    <row r="26" spans="1:6" x14ac:dyDescent="0.3">
      <c r="A26" s="12" t="s">
        <v>4</v>
      </c>
      <c r="B26" s="13" t="s">
        <v>3</v>
      </c>
      <c r="C26" s="29">
        <v>5.5</v>
      </c>
      <c r="D26" s="29">
        <v>5.5</v>
      </c>
      <c r="E26" s="29">
        <v>5.5</v>
      </c>
    </row>
    <row r="27" spans="1:6" x14ac:dyDescent="0.3">
      <c r="A27" s="12" t="s">
        <v>25</v>
      </c>
      <c r="B27" s="8" t="s">
        <v>26</v>
      </c>
      <c r="C27" s="33">
        <f>C25/C26/12</f>
        <v>0</v>
      </c>
      <c r="D27" s="33">
        <f t="shared" ref="D27:E27" si="1">D25/D26/12</f>
        <v>0</v>
      </c>
      <c r="E27" s="33">
        <f t="shared" si="1"/>
        <v>15.645454545454543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5521.6+25.7</f>
        <v>5547.3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8.9320000000000004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79</v>
      </c>
    </row>
    <row r="32" spans="1:6" ht="52.5" x14ac:dyDescent="0.3">
      <c r="A32" s="14" t="s">
        <v>9</v>
      </c>
      <c r="B32" s="8" t="s">
        <v>2</v>
      </c>
      <c r="C32" s="29"/>
      <c r="D32" s="29"/>
      <c r="E32" s="96">
        <v>156.172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7" workbookViewId="0">
      <selection activeCell="C20" sqref="C20:C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72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25</v>
      </c>
      <c r="D10" s="29">
        <v>25</v>
      </c>
      <c r="E10" s="29">
        <v>25</v>
      </c>
    </row>
    <row r="11" spans="1:6" ht="25.5" x14ac:dyDescent="0.3">
      <c r="A11" s="12" t="s">
        <v>23</v>
      </c>
      <c r="B11" s="8" t="s">
        <v>2</v>
      </c>
      <c r="C11" s="30">
        <f>C12/C10</f>
        <v>426.77600000000007</v>
      </c>
      <c r="D11" s="30">
        <f>D12/D10</f>
        <v>426.77600000000007</v>
      </c>
      <c r="E11" s="30">
        <f>E12/E10</f>
        <v>671.38907999999992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10669.400000000001</v>
      </c>
      <c r="D12" s="30">
        <f>D14+D28+D29+D30+D31+D32</f>
        <v>10669.400000000001</v>
      </c>
      <c r="E12" s="29">
        <f>E14+E28+E29+E30+E31+E32</f>
        <v>16784.726999999999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10669.400000000001</v>
      </c>
      <c r="D14" s="34">
        <f t="shared" ref="D14:E14" si="0">D16+D19+D22+D25</f>
        <v>10669.400000000001</v>
      </c>
      <c r="E14" s="34">
        <f t="shared" si="0"/>
        <v>10669.400000000001</v>
      </c>
      <c r="F14" s="59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66">
        <v>2363.9</v>
      </c>
      <c r="D16" s="66">
        <v>2363.9</v>
      </c>
      <c r="E16" s="66">
        <v>2363.9</v>
      </c>
    </row>
    <row r="17" spans="1:6" x14ac:dyDescent="0.3">
      <c r="A17" s="12" t="s">
        <v>4</v>
      </c>
      <c r="B17" s="13" t="s">
        <v>3</v>
      </c>
      <c r="C17" s="66">
        <v>2</v>
      </c>
      <c r="D17" s="66">
        <v>2</v>
      </c>
      <c r="E17" s="66">
        <v>2</v>
      </c>
    </row>
    <row r="18" spans="1:6" x14ac:dyDescent="0.3">
      <c r="A18" s="12" t="s">
        <v>25</v>
      </c>
      <c r="B18" s="8" t="s">
        <v>26</v>
      </c>
      <c r="C18" s="67">
        <v>40.299999999999997</v>
      </c>
      <c r="D18" s="67">
        <v>40.299999999999997</v>
      </c>
      <c r="E18" s="67">
        <v>40.299999999999997</v>
      </c>
    </row>
    <row r="19" spans="1:6" ht="25.5" x14ac:dyDescent="0.3">
      <c r="A19" s="9" t="s">
        <v>21</v>
      </c>
      <c r="B19" s="8" t="s">
        <v>2</v>
      </c>
      <c r="C19" s="66">
        <v>6577.6</v>
      </c>
      <c r="D19" s="66">
        <v>6577.6</v>
      </c>
      <c r="E19" s="66">
        <v>6577.6</v>
      </c>
    </row>
    <row r="20" spans="1:6" x14ac:dyDescent="0.3">
      <c r="A20" s="12" t="s">
        <v>4</v>
      </c>
      <c r="B20" s="13" t="s">
        <v>3</v>
      </c>
      <c r="C20" s="66">
        <v>16.649999999999999</v>
      </c>
      <c r="D20" s="66">
        <v>16.649999999999999</v>
      </c>
      <c r="E20" s="66">
        <v>16.649999999999999</v>
      </c>
    </row>
    <row r="21" spans="1:6" x14ac:dyDescent="0.3">
      <c r="A21" s="12" t="s">
        <v>25</v>
      </c>
      <c r="B21" s="8" t="s">
        <v>26</v>
      </c>
      <c r="C21" s="66">
        <v>115</v>
      </c>
      <c r="D21" s="66">
        <v>115</v>
      </c>
      <c r="E21" s="66">
        <v>115</v>
      </c>
    </row>
    <row r="22" spans="1:6" ht="39" x14ac:dyDescent="0.3">
      <c r="A22" s="16" t="s">
        <v>24</v>
      </c>
      <c r="B22" s="8" t="s">
        <v>2</v>
      </c>
      <c r="C22" s="66">
        <v>156.19999999999999</v>
      </c>
      <c r="D22" s="66">
        <v>156.19999999999999</v>
      </c>
      <c r="E22" s="66">
        <v>156.19999999999999</v>
      </c>
    </row>
    <row r="23" spans="1:6" x14ac:dyDescent="0.3">
      <c r="A23" s="12" t="s">
        <v>4</v>
      </c>
      <c r="B23" s="13" t="s">
        <v>3</v>
      </c>
      <c r="C23" s="66">
        <v>1</v>
      </c>
      <c r="D23" s="66">
        <v>1</v>
      </c>
      <c r="E23" s="66">
        <v>1</v>
      </c>
    </row>
    <row r="24" spans="1:6" x14ac:dyDescent="0.3">
      <c r="A24" s="12" t="s">
        <v>25</v>
      </c>
      <c r="B24" s="8" t="s">
        <v>26</v>
      </c>
      <c r="C24" s="66">
        <v>54.4</v>
      </c>
      <c r="D24" s="66">
        <v>54.4</v>
      </c>
      <c r="E24" s="66">
        <v>54.4</v>
      </c>
    </row>
    <row r="25" spans="1:6" ht="25.5" x14ac:dyDescent="0.3">
      <c r="A25" s="9" t="s">
        <v>22</v>
      </c>
      <c r="B25" s="8" t="s">
        <v>2</v>
      </c>
      <c r="C25" s="34">
        <v>1571.7</v>
      </c>
      <c r="D25" s="34">
        <v>1571.7</v>
      </c>
      <c r="E25" s="34">
        <v>1571.7</v>
      </c>
    </row>
    <row r="26" spans="1:6" x14ac:dyDescent="0.3">
      <c r="A26" s="12" t="s">
        <v>4</v>
      </c>
      <c r="B26" s="13" t="s">
        <v>3</v>
      </c>
      <c r="C26" s="34">
        <v>9.5</v>
      </c>
      <c r="D26" s="34">
        <v>9.5</v>
      </c>
      <c r="E26" s="34">
        <v>9.5</v>
      </c>
    </row>
    <row r="27" spans="1:6" x14ac:dyDescent="0.3">
      <c r="A27" s="12" t="s">
        <v>25</v>
      </c>
      <c r="B27" s="8" t="s">
        <v>26</v>
      </c>
      <c r="C27" s="34"/>
      <c r="D27" s="34"/>
      <c r="E27" s="34"/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5521.6+319</f>
        <v>5840.6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7.6120000000000001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134.80000000000001</v>
      </c>
    </row>
    <row r="32" spans="1:6" ht="52.5" x14ac:dyDescent="0.3">
      <c r="A32" s="14" t="s">
        <v>9</v>
      </c>
      <c r="B32" s="8" t="s">
        <v>2</v>
      </c>
      <c r="C32" s="29"/>
      <c r="D32" s="29"/>
      <c r="E32" s="96">
        <v>132.315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workbookViewId="0">
      <selection activeCell="D19" sqref="D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73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11</v>
      </c>
      <c r="D10" s="29">
        <v>11</v>
      </c>
      <c r="E10" s="29">
        <v>11</v>
      </c>
    </row>
    <row r="11" spans="1:6" ht="25.5" x14ac:dyDescent="0.3">
      <c r="A11" s="12" t="s">
        <v>23</v>
      </c>
      <c r="B11" s="8" t="s">
        <v>2</v>
      </c>
      <c r="C11" s="30">
        <f>C12/C10</f>
        <v>279.9818181818182</v>
      </c>
      <c r="D11" s="30">
        <f>D12/D10</f>
        <v>279.9818181818182</v>
      </c>
      <c r="E11" s="30">
        <f>E12/E10</f>
        <v>426.29281818181823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3079.8</v>
      </c>
      <c r="D12" s="30">
        <f>D14+D28+D29+D30+D31+D32</f>
        <v>3079.8</v>
      </c>
      <c r="E12" s="29">
        <f>E14+E28+E29+E30+E31+E32</f>
        <v>4689.2210000000005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3079.8</v>
      </c>
      <c r="D14" s="34">
        <f t="shared" ref="D14:E14" si="0">D16+D19+D22+D25</f>
        <v>3079.8</v>
      </c>
      <c r="E14" s="34">
        <f t="shared" si="0"/>
        <v>3079.8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66">
        <v>509.1</v>
      </c>
      <c r="D16" s="66">
        <v>509.1</v>
      </c>
      <c r="E16" s="66">
        <v>509.1</v>
      </c>
    </row>
    <row r="17" spans="1:6" x14ac:dyDescent="0.3">
      <c r="A17" s="12" t="s">
        <v>4</v>
      </c>
      <c r="B17" s="13" t="s">
        <v>3</v>
      </c>
      <c r="C17" s="66"/>
      <c r="D17" s="66"/>
      <c r="E17" s="66"/>
    </row>
    <row r="18" spans="1:6" x14ac:dyDescent="0.3">
      <c r="A18" s="12" t="s">
        <v>25</v>
      </c>
      <c r="B18" s="8" t="s">
        <v>26</v>
      </c>
      <c r="C18" s="67"/>
      <c r="D18" s="67"/>
      <c r="E18" s="67"/>
    </row>
    <row r="19" spans="1:6" ht="25.5" x14ac:dyDescent="0.3">
      <c r="A19" s="9" t="s">
        <v>21</v>
      </c>
      <c r="B19" s="8" t="s">
        <v>2</v>
      </c>
      <c r="C19" s="68">
        <v>2143.4</v>
      </c>
      <c r="D19" s="68">
        <v>2143.4</v>
      </c>
      <c r="E19" s="68">
        <v>2143.4</v>
      </c>
    </row>
    <row r="20" spans="1:6" x14ac:dyDescent="0.3">
      <c r="A20" s="12" t="s">
        <v>4</v>
      </c>
      <c r="B20" s="13" t="s">
        <v>3</v>
      </c>
      <c r="C20" s="66">
        <v>5.0670000000000002</v>
      </c>
      <c r="D20" s="66">
        <v>5.0670000000000002</v>
      </c>
      <c r="E20" s="66">
        <v>5.0670000000000002</v>
      </c>
    </row>
    <row r="21" spans="1:6" x14ac:dyDescent="0.3">
      <c r="A21" s="12" t="s">
        <v>25</v>
      </c>
      <c r="B21" s="8" t="s">
        <v>26</v>
      </c>
      <c r="C21" s="66">
        <v>112</v>
      </c>
      <c r="D21" s="66">
        <v>112</v>
      </c>
      <c r="E21" s="66">
        <v>112</v>
      </c>
    </row>
    <row r="22" spans="1:6" ht="39" x14ac:dyDescent="0.3">
      <c r="A22" s="16" t="s">
        <v>24</v>
      </c>
      <c r="B22" s="8" t="s">
        <v>2</v>
      </c>
      <c r="C22" s="66"/>
      <c r="D22" s="66"/>
      <c r="E22" s="66"/>
    </row>
    <row r="23" spans="1:6" x14ac:dyDescent="0.3">
      <c r="A23" s="12" t="s">
        <v>4</v>
      </c>
      <c r="B23" s="13" t="s">
        <v>3</v>
      </c>
      <c r="C23" s="66"/>
      <c r="D23" s="66"/>
      <c r="E23" s="66"/>
    </row>
    <row r="24" spans="1:6" x14ac:dyDescent="0.3">
      <c r="A24" s="12" t="s">
        <v>25</v>
      </c>
      <c r="B24" s="8" t="s">
        <v>26</v>
      </c>
      <c r="C24" s="66"/>
      <c r="D24" s="66"/>
      <c r="E24" s="66"/>
    </row>
    <row r="25" spans="1:6" ht="25.5" x14ac:dyDescent="0.3">
      <c r="A25" s="9" t="s">
        <v>22</v>
      </c>
      <c r="B25" s="8" t="s">
        <v>2</v>
      </c>
      <c r="C25" s="68">
        <v>427.3</v>
      </c>
      <c r="D25" s="68">
        <v>427.3</v>
      </c>
      <c r="E25" s="68">
        <v>427.3</v>
      </c>
    </row>
    <row r="26" spans="1:6" x14ac:dyDescent="0.3">
      <c r="A26" s="12" t="s">
        <v>4</v>
      </c>
      <c r="B26" s="13" t="s">
        <v>3</v>
      </c>
      <c r="C26" s="29">
        <v>2</v>
      </c>
      <c r="D26" s="29">
        <v>2</v>
      </c>
      <c r="E26" s="29">
        <v>2</v>
      </c>
    </row>
    <row r="27" spans="1:6" x14ac:dyDescent="0.3">
      <c r="A27" s="12" t="s">
        <v>25</v>
      </c>
      <c r="B27" s="8" t="s">
        <v>26</v>
      </c>
      <c r="C27" s="34">
        <v>64.900000000000006</v>
      </c>
      <c r="D27" s="34">
        <v>64.900000000000006</v>
      </c>
      <c r="E27" s="34">
        <v>64.900000000000006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1461.2+20.4</f>
        <v>1481.6000000000001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34">
        <v>3.22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67.5</v>
      </c>
    </row>
    <row r="32" spans="1:6" ht="52.5" x14ac:dyDescent="0.3">
      <c r="A32" s="14" t="s">
        <v>9</v>
      </c>
      <c r="B32" s="8" t="s">
        <v>2</v>
      </c>
      <c r="C32" s="29"/>
      <c r="D32" s="29"/>
      <c r="E32" s="31">
        <v>57.100999999999999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4" workbookViewId="0">
      <selection activeCell="C14" sqref="C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74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46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7</v>
      </c>
      <c r="D10" s="29">
        <v>7</v>
      </c>
      <c r="E10" s="29">
        <v>7</v>
      </c>
    </row>
    <row r="11" spans="1:6" ht="25.5" x14ac:dyDescent="0.3">
      <c r="A11" s="12" t="s">
        <v>23</v>
      </c>
      <c r="B11" s="8" t="s">
        <v>2</v>
      </c>
      <c r="C11" s="30">
        <f>C12/C10</f>
        <v>175.81428571428572</v>
      </c>
      <c r="D11" s="30">
        <f>D12/D10</f>
        <v>175.81428571428572</v>
      </c>
      <c r="E11" s="30">
        <f>E12/E10</f>
        <v>405.01085714285722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1230.7</v>
      </c>
      <c r="D12" s="30">
        <f>D14+D28+D29+D30+D31+D32</f>
        <v>1230.7</v>
      </c>
      <c r="E12" s="29">
        <f>E14+E28+E29+E30+E31+E32</f>
        <v>2835.0760000000005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1230.7</v>
      </c>
      <c r="D14" s="34">
        <f t="shared" ref="D14:E14" si="0">D16+D19+D22+D25</f>
        <v>1230.7</v>
      </c>
      <c r="E14" s="34">
        <f t="shared" si="0"/>
        <v>1230.7</v>
      </c>
      <c r="F14" s="59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>
        <v>833.4</v>
      </c>
      <c r="D16" s="34">
        <v>833.4</v>
      </c>
      <c r="E16" s="34">
        <v>833.4</v>
      </c>
    </row>
    <row r="17" spans="1:6" x14ac:dyDescent="0.3">
      <c r="A17" s="12" t="s">
        <v>4</v>
      </c>
      <c r="B17" s="13" t="s">
        <v>3</v>
      </c>
      <c r="C17" s="34"/>
      <c r="D17" s="34"/>
      <c r="E17" s="34"/>
    </row>
    <row r="18" spans="1:6" x14ac:dyDescent="0.3">
      <c r="A18" s="12" t="s">
        <v>25</v>
      </c>
      <c r="B18" s="8" t="s">
        <v>26</v>
      </c>
      <c r="C18" s="33"/>
      <c r="D18" s="33"/>
      <c r="E18" s="33"/>
    </row>
    <row r="19" spans="1:6" ht="25.5" x14ac:dyDescent="0.3">
      <c r="A19" s="9" t="s">
        <v>21</v>
      </c>
      <c r="B19" s="8" t="s">
        <v>2</v>
      </c>
      <c r="C19" s="29"/>
      <c r="D19" s="29"/>
      <c r="E19" s="29"/>
    </row>
    <row r="20" spans="1:6" x14ac:dyDescent="0.3">
      <c r="A20" s="12" t="s">
        <v>4</v>
      </c>
      <c r="B20" s="13" t="s">
        <v>3</v>
      </c>
      <c r="C20" s="29">
        <v>2.1110000000000002</v>
      </c>
      <c r="D20" s="29">
        <v>2.1110000000000002</v>
      </c>
      <c r="E20" s="29">
        <v>2.1110000000000002</v>
      </c>
    </row>
    <row r="21" spans="1:6" x14ac:dyDescent="0.3">
      <c r="A21" s="12" t="s">
        <v>25</v>
      </c>
      <c r="B21" s="8" t="s">
        <v>26</v>
      </c>
      <c r="C21" s="29">
        <v>116.5</v>
      </c>
      <c r="D21" s="29">
        <v>116.5</v>
      </c>
      <c r="E21" s="29">
        <v>116.5</v>
      </c>
    </row>
    <row r="22" spans="1:6" ht="39" x14ac:dyDescent="0.3">
      <c r="A22" s="16" t="s">
        <v>24</v>
      </c>
      <c r="B22" s="8" t="s">
        <v>2</v>
      </c>
      <c r="C22" s="29"/>
      <c r="D22" s="29"/>
      <c r="E22" s="29"/>
    </row>
    <row r="23" spans="1:6" x14ac:dyDescent="0.3">
      <c r="A23" s="12" t="s">
        <v>4</v>
      </c>
      <c r="B23" s="13" t="s">
        <v>3</v>
      </c>
      <c r="C23" s="29"/>
      <c r="D23" s="29"/>
      <c r="E23" s="29"/>
    </row>
    <row r="24" spans="1:6" x14ac:dyDescent="0.3">
      <c r="A24" s="12" t="s">
        <v>25</v>
      </c>
      <c r="B24" s="8" t="s">
        <v>26</v>
      </c>
      <c r="C24" s="29"/>
      <c r="D24" s="29"/>
      <c r="E24" s="29"/>
    </row>
    <row r="25" spans="1:6" ht="25.5" x14ac:dyDescent="0.3">
      <c r="A25" s="9" t="s">
        <v>22</v>
      </c>
      <c r="B25" s="8" t="s">
        <v>2</v>
      </c>
      <c r="C25" s="29">
        <v>397.3</v>
      </c>
      <c r="D25" s="29">
        <v>397.3</v>
      </c>
      <c r="E25" s="29">
        <v>397.3</v>
      </c>
    </row>
    <row r="26" spans="1:6" x14ac:dyDescent="0.3">
      <c r="A26" s="12" t="s">
        <v>4</v>
      </c>
      <c r="B26" s="13" t="s">
        <v>3</v>
      </c>
      <c r="C26" s="29">
        <v>2</v>
      </c>
      <c r="D26" s="29">
        <v>2</v>
      </c>
      <c r="E26" s="29">
        <v>2</v>
      </c>
    </row>
    <row r="27" spans="1:6" x14ac:dyDescent="0.3">
      <c r="A27" s="12" t="s">
        <v>25</v>
      </c>
      <c r="B27" s="8" t="s">
        <v>26</v>
      </c>
      <c r="C27" s="34">
        <v>60.9</v>
      </c>
      <c r="D27" s="34">
        <v>60.9</v>
      </c>
      <c r="E27" s="34">
        <v>60.9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1461.2+15.9</f>
        <v>1477.1000000000001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2.6749999999999998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67.5</v>
      </c>
    </row>
    <row r="32" spans="1:6" ht="52.5" x14ac:dyDescent="0.3">
      <c r="A32" s="14" t="s">
        <v>9</v>
      </c>
      <c r="B32" s="8" t="s">
        <v>2</v>
      </c>
      <c r="C32" s="29"/>
      <c r="D32" s="29"/>
      <c r="E32" s="31">
        <v>57.100999999999999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opLeftCell="A23" workbookViewId="0">
      <selection activeCell="A35" sqref="A3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39</v>
      </c>
      <c r="B2" s="97"/>
      <c r="C2" s="97"/>
      <c r="D2" s="97"/>
      <c r="E2" s="97"/>
    </row>
    <row r="3" spans="1:6" x14ac:dyDescent="0.3">
      <c r="A3" s="98" t="s">
        <v>28</v>
      </c>
      <c r="B3" s="98"/>
      <c r="C3" s="98"/>
      <c r="D3" s="98"/>
      <c r="E3" s="98"/>
    </row>
    <row r="4" spans="1:6" x14ac:dyDescent="0.3">
      <c r="A4" s="98"/>
      <c r="B4" s="98"/>
      <c r="C4" s="98"/>
      <c r="D4" s="98"/>
      <c r="E4" s="98"/>
    </row>
    <row r="5" spans="1:6" x14ac:dyDescent="0.3">
      <c r="A5" s="99" t="s">
        <v>16</v>
      </c>
      <c r="B5" s="99"/>
      <c r="C5" s="99"/>
      <c r="D5" s="99"/>
      <c r="E5" s="99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100" t="s">
        <v>27</v>
      </c>
      <c r="B9" s="101" t="s">
        <v>18</v>
      </c>
      <c r="C9" s="100" t="s">
        <v>42</v>
      </c>
      <c r="D9" s="100"/>
      <c r="E9" s="100"/>
    </row>
    <row r="10" spans="1:6" ht="60.75" x14ac:dyDescent="0.3">
      <c r="A10" s="100"/>
      <c r="B10" s="101"/>
      <c r="C10" s="24" t="s">
        <v>19</v>
      </c>
      <c r="D10" s="73" t="s">
        <v>41</v>
      </c>
      <c r="E10" s="23" t="s">
        <v>14</v>
      </c>
    </row>
    <row r="11" spans="1:6" x14ac:dyDescent="0.3">
      <c r="A11" s="7" t="s">
        <v>20</v>
      </c>
      <c r="B11" s="8" t="s">
        <v>10</v>
      </c>
      <c r="C11" s="29">
        <v>13</v>
      </c>
      <c r="D11" s="29">
        <v>13</v>
      </c>
      <c r="E11" s="29">
        <v>13</v>
      </c>
    </row>
    <row r="12" spans="1:6" ht="25.5" x14ac:dyDescent="0.3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0</v>
      </c>
    </row>
    <row r="13" spans="1:6" ht="25.5" x14ac:dyDescent="0.3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0</v>
      </c>
    </row>
    <row r="14" spans="1:6" x14ac:dyDescent="0.3">
      <c r="A14" s="10" t="s">
        <v>0</v>
      </c>
      <c r="B14" s="11"/>
      <c r="C14" s="29"/>
      <c r="D14" s="29"/>
      <c r="E14" s="29"/>
    </row>
    <row r="15" spans="1:6" ht="25.5" x14ac:dyDescent="0.3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 x14ac:dyDescent="0.3">
      <c r="A16" s="10" t="s">
        <v>1</v>
      </c>
      <c r="B16" s="11"/>
      <c r="C16" s="34"/>
      <c r="D16" s="34"/>
      <c r="E16" s="34"/>
    </row>
    <row r="17" spans="1:6" ht="25.5" x14ac:dyDescent="0.3">
      <c r="A17" s="9" t="s">
        <v>13</v>
      </c>
      <c r="B17" s="8" t="s">
        <v>2</v>
      </c>
      <c r="C17" s="34"/>
      <c r="D17" s="34"/>
      <c r="E17" s="34"/>
    </row>
    <row r="18" spans="1:6" x14ac:dyDescent="0.3">
      <c r="A18" s="12" t="s">
        <v>4</v>
      </c>
      <c r="B18" s="13" t="s">
        <v>3</v>
      </c>
      <c r="C18" s="34"/>
      <c r="D18" s="34"/>
      <c r="E18" s="34"/>
    </row>
    <row r="19" spans="1:6" x14ac:dyDescent="0.3">
      <c r="A19" s="12" t="s">
        <v>25</v>
      </c>
      <c r="B19" s="8" t="s">
        <v>26</v>
      </c>
      <c r="C19" s="33"/>
      <c r="D19" s="33"/>
      <c r="E19" s="33"/>
    </row>
    <row r="20" spans="1:6" ht="25.5" x14ac:dyDescent="0.3">
      <c r="A20" s="9" t="s">
        <v>21</v>
      </c>
      <c r="B20" s="8" t="s">
        <v>2</v>
      </c>
      <c r="C20" s="34"/>
      <c r="D20" s="34"/>
      <c r="E20" s="34"/>
    </row>
    <row r="21" spans="1:6" x14ac:dyDescent="0.3">
      <c r="A21" s="12" t="s">
        <v>4</v>
      </c>
      <c r="B21" s="13" t="s">
        <v>3</v>
      </c>
      <c r="C21" s="34">
        <v>6.2060000000000004</v>
      </c>
      <c r="D21" s="34">
        <v>6.2060000000000004</v>
      </c>
      <c r="E21" s="34">
        <v>6.2060000000000004</v>
      </c>
    </row>
    <row r="22" spans="1:6" x14ac:dyDescent="0.3">
      <c r="A22" s="12" t="s">
        <v>25</v>
      </c>
      <c r="B22" s="8" t="s">
        <v>26</v>
      </c>
      <c r="C22" s="34">
        <v>96</v>
      </c>
      <c r="D22" s="34">
        <v>96</v>
      </c>
      <c r="E22" s="34">
        <v>96</v>
      </c>
    </row>
    <row r="23" spans="1:6" ht="39" x14ac:dyDescent="0.3">
      <c r="A23" s="16" t="s">
        <v>24</v>
      </c>
      <c r="B23" s="8" t="s">
        <v>2</v>
      </c>
      <c r="C23" s="34"/>
      <c r="D23" s="34"/>
      <c r="E23" s="34"/>
    </row>
    <row r="24" spans="1:6" x14ac:dyDescent="0.3">
      <c r="A24" s="12" t="s">
        <v>4</v>
      </c>
      <c r="B24" s="13" t="s">
        <v>3</v>
      </c>
      <c r="C24" s="34"/>
      <c r="D24" s="34"/>
      <c r="E24" s="34"/>
    </row>
    <row r="25" spans="1:6" x14ac:dyDescent="0.3">
      <c r="A25" s="12" t="s">
        <v>25</v>
      </c>
      <c r="B25" s="8" t="s">
        <v>26</v>
      </c>
      <c r="C25" s="34"/>
      <c r="D25" s="34"/>
      <c r="E25" s="34"/>
    </row>
    <row r="26" spans="1:6" ht="25.5" x14ac:dyDescent="0.3">
      <c r="A26" s="9" t="s">
        <v>22</v>
      </c>
      <c r="B26" s="8" t="s">
        <v>2</v>
      </c>
      <c r="C26" s="34"/>
      <c r="D26" s="34"/>
      <c r="E26" s="34"/>
    </row>
    <row r="27" spans="1:6" x14ac:dyDescent="0.3">
      <c r="A27" s="12" t="s">
        <v>4</v>
      </c>
      <c r="B27" s="13" t="s">
        <v>3</v>
      </c>
      <c r="C27" s="34">
        <v>4</v>
      </c>
      <c r="D27" s="34">
        <v>4</v>
      </c>
      <c r="E27" s="34">
        <v>4</v>
      </c>
    </row>
    <row r="28" spans="1:6" x14ac:dyDescent="0.3">
      <c r="A28" s="12" t="s">
        <v>25</v>
      </c>
      <c r="B28" s="8" t="s">
        <v>26</v>
      </c>
      <c r="C28" s="34">
        <v>33.6</v>
      </c>
      <c r="D28" s="34">
        <v>33.6</v>
      </c>
      <c r="E28" s="34">
        <v>33.6</v>
      </c>
    </row>
    <row r="29" spans="1:6" ht="25.5" x14ac:dyDescent="0.3">
      <c r="A29" s="7" t="s">
        <v>5</v>
      </c>
      <c r="B29" s="8" t="s">
        <v>2</v>
      </c>
      <c r="C29" s="32"/>
      <c r="D29" s="32"/>
      <c r="E29" s="32"/>
    </row>
    <row r="30" spans="1:6" ht="36.75" x14ac:dyDescent="0.3">
      <c r="A30" s="14" t="s">
        <v>6</v>
      </c>
      <c r="B30" s="8" t="s">
        <v>2</v>
      </c>
      <c r="C30" s="34"/>
      <c r="D30" s="34"/>
      <c r="E30" s="34"/>
      <c r="F30" s="2" t="s">
        <v>30</v>
      </c>
    </row>
    <row r="31" spans="1:6" ht="25.5" x14ac:dyDescent="0.3">
      <c r="A31" s="14" t="s">
        <v>7</v>
      </c>
      <c r="B31" s="8" t="s">
        <v>2</v>
      </c>
      <c r="C31" s="34"/>
      <c r="D31" s="34"/>
      <c r="E31" s="34"/>
    </row>
    <row r="32" spans="1:6" ht="36.75" x14ac:dyDescent="0.3">
      <c r="A32" s="14" t="s">
        <v>8</v>
      </c>
      <c r="B32" s="8" t="s">
        <v>2</v>
      </c>
      <c r="C32" s="34"/>
      <c r="D32" s="34"/>
      <c r="E32" s="34"/>
    </row>
    <row r="33" spans="1:5" ht="52.5" x14ac:dyDescent="0.3">
      <c r="A33" s="14" t="s">
        <v>9</v>
      </c>
      <c r="B33" s="8" t="s">
        <v>2</v>
      </c>
      <c r="C33" s="29"/>
      <c r="D33" s="29"/>
      <c r="E33" s="29"/>
    </row>
    <row r="35" spans="1:5" x14ac:dyDescent="0.3">
      <c r="A35" s="1" t="s">
        <v>44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F25" sqref="F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75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5</v>
      </c>
      <c r="D10" s="29">
        <v>5</v>
      </c>
      <c r="E10" s="29">
        <v>5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602.7152000000001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3013.5760000000005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0">D16+D19+D22+D25</f>
        <v>0</v>
      </c>
      <c r="E14" s="34">
        <f t="shared" si="0"/>
        <v>1391.4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/>
      <c r="D16" s="34"/>
      <c r="E16" s="34"/>
    </row>
    <row r="17" spans="1:6" x14ac:dyDescent="0.3">
      <c r="A17" s="12" t="s">
        <v>4</v>
      </c>
      <c r="B17" s="13" t="s">
        <v>3</v>
      </c>
      <c r="C17" s="34"/>
      <c r="D17" s="34"/>
      <c r="E17" s="34"/>
    </row>
    <row r="18" spans="1:6" x14ac:dyDescent="0.3">
      <c r="A18" s="12" t="s">
        <v>25</v>
      </c>
      <c r="B18" s="8" t="s">
        <v>26</v>
      </c>
      <c r="C18" s="33"/>
      <c r="D18" s="33"/>
      <c r="E18" s="33"/>
    </row>
    <row r="19" spans="1:6" ht="25.5" x14ac:dyDescent="0.3">
      <c r="A19" s="9" t="s">
        <v>21</v>
      </c>
      <c r="B19" s="8" t="s">
        <v>2</v>
      </c>
      <c r="C19" s="34"/>
      <c r="D19" s="34"/>
      <c r="E19" s="34">
        <v>993.2</v>
      </c>
    </row>
    <row r="20" spans="1:6" x14ac:dyDescent="0.3">
      <c r="A20" s="12" t="s">
        <v>4</v>
      </c>
      <c r="B20" s="13" t="s">
        <v>3</v>
      </c>
      <c r="C20" s="34">
        <v>2.6111</v>
      </c>
      <c r="D20" s="34">
        <v>2.6111</v>
      </c>
      <c r="E20" s="34">
        <v>2.6111</v>
      </c>
    </row>
    <row r="21" spans="1:6" x14ac:dyDescent="0.3">
      <c r="A21" s="12" t="s">
        <v>25</v>
      </c>
      <c r="B21" s="8" t="s">
        <v>26</v>
      </c>
      <c r="C21" s="34">
        <v>99.7</v>
      </c>
      <c r="D21" s="34">
        <v>99.7</v>
      </c>
      <c r="E21" s="34">
        <v>99.7</v>
      </c>
    </row>
    <row r="22" spans="1:6" ht="39" x14ac:dyDescent="0.3">
      <c r="A22" s="16" t="s">
        <v>24</v>
      </c>
      <c r="B22" s="8" t="s">
        <v>2</v>
      </c>
      <c r="C22" s="34"/>
      <c r="D22" s="34"/>
      <c r="E22" s="34"/>
    </row>
    <row r="23" spans="1:6" x14ac:dyDescent="0.3">
      <c r="A23" s="12" t="s">
        <v>4</v>
      </c>
      <c r="B23" s="13" t="s">
        <v>3</v>
      </c>
      <c r="C23" s="34"/>
      <c r="D23" s="34"/>
      <c r="E23" s="34"/>
    </row>
    <row r="24" spans="1:6" x14ac:dyDescent="0.3">
      <c r="A24" s="12" t="s">
        <v>25</v>
      </c>
      <c r="B24" s="8" t="s">
        <v>26</v>
      </c>
      <c r="C24" s="34"/>
      <c r="D24" s="34"/>
      <c r="E24" s="34"/>
    </row>
    <row r="25" spans="1:6" ht="25.5" x14ac:dyDescent="0.3">
      <c r="A25" s="9" t="s">
        <v>22</v>
      </c>
      <c r="B25" s="8" t="s">
        <v>2</v>
      </c>
      <c r="C25" s="34"/>
      <c r="D25" s="34"/>
      <c r="E25" s="34">
        <v>398.2</v>
      </c>
    </row>
    <row r="26" spans="1:6" x14ac:dyDescent="0.3">
      <c r="A26" s="12" t="s">
        <v>4</v>
      </c>
      <c r="B26" s="13" t="s">
        <v>3</v>
      </c>
      <c r="C26" s="34">
        <v>2</v>
      </c>
      <c r="D26" s="34">
        <v>2</v>
      </c>
      <c r="E26" s="34">
        <v>2</v>
      </c>
    </row>
    <row r="27" spans="1:6" x14ac:dyDescent="0.3">
      <c r="A27" s="12" t="s">
        <v>25</v>
      </c>
      <c r="B27" s="8" t="s">
        <v>26</v>
      </c>
      <c r="C27" s="34">
        <v>64.900000000000006</v>
      </c>
      <c r="D27" s="34">
        <v>64.900000000000006</v>
      </c>
      <c r="E27" s="34">
        <v>64.900000000000006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1461.2+31.7</f>
        <v>1492.9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2.6749999999999998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67.5</v>
      </c>
    </row>
    <row r="32" spans="1:6" ht="52.5" x14ac:dyDescent="0.3">
      <c r="A32" s="14" t="s">
        <v>9</v>
      </c>
      <c r="B32" s="8" t="s">
        <v>2</v>
      </c>
      <c r="C32" s="29"/>
      <c r="D32" s="29"/>
      <c r="E32" s="31">
        <v>59.100999999999999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9" workbookViewId="0">
      <selection activeCell="E32" sqref="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76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14</v>
      </c>
      <c r="D10" s="29">
        <v>14</v>
      </c>
      <c r="E10" s="29">
        <v>14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113.37800000000001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30">
        <f>D14+D28+D29+D30+D31+D32</f>
        <v>0</v>
      </c>
      <c r="E12" s="29">
        <f>E14+E28+E29+E30+E31+E32</f>
        <v>1587.2920000000001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0">D16+D19+D22+D25</f>
        <v>0</v>
      </c>
      <c r="E14" s="34">
        <f t="shared" si="0"/>
        <v>0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/>
      <c r="D16" s="34"/>
      <c r="E16" s="34"/>
    </row>
    <row r="17" spans="1:5" x14ac:dyDescent="0.3">
      <c r="A17" s="12" t="s">
        <v>4</v>
      </c>
      <c r="B17" s="13" t="s">
        <v>3</v>
      </c>
      <c r="C17" s="66"/>
      <c r="D17" s="66"/>
      <c r="E17" s="66"/>
    </row>
    <row r="18" spans="1:5" x14ac:dyDescent="0.3">
      <c r="A18" s="12" t="s">
        <v>25</v>
      </c>
      <c r="B18" s="8" t="s">
        <v>26</v>
      </c>
      <c r="C18" s="33"/>
      <c r="D18" s="33"/>
      <c r="E18" s="33"/>
    </row>
    <row r="19" spans="1:5" ht="25.5" x14ac:dyDescent="0.3">
      <c r="A19" s="9" t="s">
        <v>21</v>
      </c>
      <c r="B19" s="8" t="s">
        <v>2</v>
      </c>
      <c r="C19" s="34"/>
      <c r="D19" s="34"/>
      <c r="E19" s="34"/>
    </row>
    <row r="20" spans="1:5" x14ac:dyDescent="0.3">
      <c r="A20" s="12" t="s">
        <v>4</v>
      </c>
      <c r="B20" s="13" t="s">
        <v>3</v>
      </c>
      <c r="C20" s="34">
        <v>5.7080000000000002</v>
      </c>
      <c r="D20" s="34">
        <v>5.7080000000000002</v>
      </c>
      <c r="E20" s="34">
        <v>5.7080000000000002</v>
      </c>
    </row>
    <row r="21" spans="1:5" x14ac:dyDescent="0.3">
      <c r="A21" s="12" t="s">
        <v>25</v>
      </c>
      <c r="B21" s="8" t="s">
        <v>26</v>
      </c>
      <c r="C21" s="34">
        <v>61.3</v>
      </c>
      <c r="D21" s="34">
        <v>61.3</v>
      </c>
      <c r="E21" s="34">
        <v>61.3</v>
      </c>
    </row>
    <row r="22" spans="1:5" ht="39" x14ac:dyDescent="0.3">
      <c r="A22" s="16" t="s">
        <v>24</v>
      </c>
      <c r="B22" s="8" t="s">
        <v>2</v>
      </c>
      <c r="C22" s="34"/>
      <c r="D22" s="34"/>
      <c r="E22" s="34"/>
    </row>
    <row r="23" spans="1:5" x14ac:dyDescent="0.3">
      <c r="A23" s="12" t="s">
        <v>4</v>
      </c>
      <c r="B23" s="13" t="s">
        <v>3</v>
      </c>
      <c r="C23" s="34"/>
      <c r="D23" s="34"/>
      <c r="E23" s="34"/>
    </row>
    <row r="24" spans="1:5" x14ac:dyDescent="0.3">
      <c r="A24" s="12" t="s">
        <v>25</v>
      </c>
      <c r="B24" s="8" t="s">
        <v>26</v>
      </c>
      <c r="C24" s="34"/>
      <c r="D24" s="34"/>
      <c r="E24" s="34"/>
    </row>
    <row r="25" spans="1:5" ht="25.5" x14ac:dyDescent="0.3">
      <c r="A25" s="9" t="s">
        <v>22</v>
      </c>
      <c r="B25" s="8" t="s">
        <v>2</v>
      </c>
      <c r="C25" s="34"/>
      <c r="D25" s="34"/>
      <c r="E25" s="34"/>
    </row>
    <row r="26" spans="1:5" x14ac:dyDescent="0.3">
      <c r="A26" s="12" t="s">
        <v>4</v>
      </c>
      <c r="B26" s="13" t="s">
        <v>3</v>
      </c>
      <c r="C26" s="34">
        <v>4.5</v>
      </c>
      <c r="D26" s="34">
        <v>4.5</v>
      </c>
      <c r="E26" s="34">
        <v>4.5</v>
      </c>
    </row>
    <row r="27" spans="1:5" x14ac:dyDescent="0.3">
      <c r="A27" s="12" t="s">
        <v>25</v>
      </c>
      <c r="B27" s="8" t="s">
        <v>26</v>
      </c>
      <c r="C27" s="34">
        <v>54.6</v>
      </c>
      <c r="D27" s="34">
        <v>54.6</v>
      </c>
      <c r="E27" s="34">
        <v>54.6</v>
      </c>
    </row>
    <row r="28" spans="1:5" ht="25.5" x14ac:dyDescent="0.3">
      <c r="A28" s="7" t="s">
        <v>5</v>
      </c>
      <c r="B28" s="8" t="s">
        <v>2</v>
      </c>
      <c r="C28" s="32"/>
      <c r="D28" s="32"/>
      <c r="E28" s="32"/>
    </row>
    <row r="29" spans="1:5" ht="36.75" x14ac:dyDescent="0.3">
      <c r="A29" s="14" t="s">
        <v>6</v>
      </c>
      <c r="B29" s="8" t="s">
        <v>2</v>
      </c>
      <c r="C29" s="34"/>
      <c r="D29" s="34"/>
      <c r="E29" s="34">
        <v>1461.2</v>
      </c>
    </row>
    <row r="30" spans="1:5" ht="25.5" x14ac:dyDescent="0.3">
      <c r="A30" s="14" t="s">
        <v>7</v>
      </c>
      <c r="B30" s="8" t="s">
        <v>2</v>
      </c>
      <c r="C30" s="34"/>
      <c r="D30" s="34"/>
      <c r="E30" s="33">
        <v>4.1989999999999998</v>
      </c>
    </row>
    <row r="31" spans="1:5" ht="36.75" x14ac:dyDescent="0.3">
      <c r="A31" s="14" t="s">
        <v>8</v>
      </c>
      <c r="B31" s="8" t="s">
        <v>2</v>
      </c>
      <c r="C31" s="34"/>
      <c r="D31" s="34"/>
      <c r="E31" s="34">
        <v>79</v>
      </c>
    </row>
    <row r="32" spans="1:5" ht="52.5" x14ac:dyDescent="0.3">
      <c r="A32" s="14" t="s">
        <v>9</v>
      </c>
      <c r="B32" s="8" t="s">
        <v>2</v>
      </c>
      <c r="C32" s="29"/>
      <c r="D32" s="29"/>
      <c r="E32" s="96">
        <v>42.893000000000001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9" workbookViewId="0">
      <selection activeCell="E32" sqref="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77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76">
        <v>17</v>
      </c>
      <c r="D10" s="76">
        <v>17</v>
      </c>
      <c r="E10" s="76">
        <v>17</v>
      </c>
    </row>
    <row r="11" spans="1:6" ht="25.5" x14ac:dyDescent="0.3">
      <c r="A11" s="12" t="s">
        <v>23</v>
      </c>
      <c r="B11" s="8" t="s">
        <v>2</v>
      </c>
      <c r="C11" s="75">
        <f>C12/C10</f>
        <v>0</v>
      </c>
      <c r="D11" s="75">
        <f>D12/D10</f>
        <v>0</v>
      </c>
      <c r="E11" s="75">
        <f>E12/E10</f>
        <v>332.99317647058831</v>
      </c>
    </row>
    <row r="12" spans="1:6" ht="25.5" x14ac:dyDescent="0.3">
      <c r="A12" s="7" t="s">
        <v>11</v>
      </c>
      <c r="B12" s="8" t="s">
        <v>2</v>
      </c>
      <c r="C12" s="76">
        <f>C14+C28+C29+C30+C31+C32</f>
        <v>0</v>
      </c>
      <c r="D12" s="75">
        <f>D14+D28+D29+D30+D31+D32</f>
        <v>0</v>
      </c>
      <c r="E12" s="76">
        <f>E14+E28+E29+E30+E31+E32</f>
        <v>5660.8840000000009</v>
      </c>
    </row>
    <row r="13" spans="1:6" x14ac:dyDescent="0.3">
      <c r="A13" s="10" t="s">
        <v>0</v>
      </c>
      <c r="B13" s="11"/>
      <c r="C13" s="76"/>
      <c r="D13" s="76"/>
      <c r="E13" s="76"/>
    </row>
    <row r="14" spans="1:6" ht="25.5" x14ac:dyDescent="0.3">
      <c r="A14" s="7" t="s">
        <v>12</v>
      </c>
      <c r="B14" s="8" t="s">
        <v>2</v>
      </c>
      <c r="C14" s="77">
        <f>C16+C19+C22+C25</f>
        <v>0</v>
      </c>
      <c r="D14" s="77">
        <f>D16+D19+D22+D25</f>
        <v>0</v>
      </c>
      <c r="E14" s="77">
        <f>E16+E19+E22+E25</f>
        <v>0</v>
      </c>
      <c r="F14" s="59"/>
    </row>
    <row r="15" spans="1:6" x14ac:dyDescent="0.3">
      <c r="A15" s="10" t="s">
        <v>1</v>
      </c>
      <c r="B15" s="11"/>
      <c r="C15" s="77"/>
      <c r="D15" s="77"/>
      <c r="E15" s="76"/>
    </row>
    <row r="16" spans="1:6" ht="25.5" x14ac:dyDescent="0.3">
      <c r="A16" s="9" t="s">
        <v>13</v>
      </c>
      <c r="B16" s="8" t="s">
        <v>2</v>
      </c>
      <c r="C16" s="77"/>
      <c r="D16" s="77"/>
      <c r="E16" s="78"/>
      <c r="F16" s="71"/>
    </row>
    <row r="17" spans="1:6" x14ac:dyDescent="0.3">
      <c r="A17" s="12" t="s">
        <v>4</v>
      </c>
      <c r="B17" s="13" t="s">
        <v>3</v>
      </c>
      <c r="C17" s="77">
        <v>1</v>
      </c>
      <c r="D17" s="77">
        <v>1</v>
      </c>
      <c r="E17" s="79">
        <v>1</v>
      </c>
      <c r="F17" s="71"/>
    </row>
    <row r="18" spans="1:6" x14ac:dyDescent="0.3">
      <c r="A18" s="12" t="s">
        <v>25</v>
      </c>
      <c r="B18" s="8" t="s">
        <v>26</v>
      </c>
      <c r="C18" s="84">
        <v>149.69999999999999</v>
      </c>
      <c r="D18" s="84">
        <v>149.69999999999999</v>
      </c>
      <c r="E18" s="82">
        <v>149.69999999999999</v>
      </c>
      <c r="F18" s="71"/>
    </row>
    <row r="19" spans="1:6" ht="25.5" x14ac:dyDescent="0.3">
      <c r="A19" s="9" t="s">
        <v>21</v>
      </c>
      <c r="B19" s="8" t="s">
        <v>2</v>
      </c>
      <c r="C19" s="77"/>
      <c r="D19" s="77"/>
      <c r="E19" s="78"/>
      <c r="F19" s="71"/>
    </row>
    <row r="20" spans="1:6" x14ac:dyDescent="0.3">
      <c r="A20" s="12" t="s">
        <v>4</v>
      </c>
      <c r="B20" s="13" t="s">
        <v>3</v>
      </c>
      <c r="C20" s="77">
        <v>7.444</v>
      </c>
      <c r="D20" s="77">
        <v>7.444</v>
      </c>
      <c r="E20" s="79">
        <v>7.444</v>
      </c>
      <c r="F20" s="71"/>
    </row>
    <row r="21" spans="1:6" x14ac:dyDescent="0.3">
      <c r="A21" s="12" t="s">
        <v>25</v>
      </c>
      <c r="B21" s="8" t="s">
        <v>26</v>
      </c>
      <c r="C21" s="77">
        <v>101.4</v>
      </c>
      <c r="D21" s="77">
        <v>101.4</v>
      </c>
      <c r="E21" s="82">
        <v>101.4</v>
      </c>
      <c r="F21" s="71"/>
    </row>
    <row r="22" spans="1:6" ht="39" x14ac:dyDescent="0.3">
      <c r="A22" s="16" t="s">
        <v>24</v>
      </c>
      <c r="B22" s="8" t="s">
        <v>2</v>
      </c>
      <c r="C22" s="77"/>
      <c r="D22" s="77"/>
      <c r="E22" s="78"/>
      <c r="F22" s="71"/>
    </row>
    <row r="23" spans="1:6" x14ac:dyDescent="0.3">
      <c r="A23" s="12" t="s">
        <v>4</v>
      </c>
      <c r="B23" s="13" t="s">
        <v>3</v>
      </c>
      <c r="C23" s="77"/>
      <c r="D23" s="77"/>
      <c r="E23" s="78"/>
      <c r="F23" s="71"/>
    </row>
    <row r="24" spans="1:6" x14ac:dyDescent="0.3">
      <c r="A24" s="12" t="s">
        <v>25</v>
      </c>
      <c r="B24" s="8" t="s">
        <v>26</v>
      </c>
      <c r="C24" s="77"/>
      <c r="D24" s="77"/>
      <c r="E24" s="82"/>
      <c r="F24" s="71"/>
    </row>
    <row r="25" spans="1:6" ht="25.5" x14ac:dyDescent="0.3">
      <c r="A25" s="9" t="s">
        <v>22</v>
      </c>
      <c r="B25" s="8" t="s">
        <v>2</v>
      </c>
      <c r="C25" s="77"/>
      <c r="D25" s="77"/>
      <c r="E25" s="78"/>
      <c r="F25" s="71"/>
    </row>
    <row r="26" spans="1:6" x14ac:dyDescent="0.3">
      <c r="A26" s="12" t="s">
        <v>4</v>
      </c>
      <c r="B26" s="13" t="s">
        <v>3</v>
      </c>
      <c r="C26" s="77">
        <v>5.75</v>
      </c>
      <c r="D26" s="77">
        <v>5.75</v>
      </c>
      <c r="E26" s="79">
        <v>5.75</v>
      </c>
      <c r="F26" s="71"/>
    </row>
    <row r="27" spans="1:6" x14ac:dyDescent="0.3">
      <c r="A27" s="12" t="s">
        <v>25</v>
      </c>
      <c r="B27" s="8" t="s">
        <v>26</v>
      </c>
      <c r="C27" s="77">
        <v>37.1</v>
      </c>
      <c r="D27" s="77">
        <v>37.1</v>
      </c>
      <c r="E27" s="86">
        <v>37.1</v>
      </c>
    </row>
    <row r="28" spans="1:6" ht="25.5" x14ac:dyDescent="0.3">
      <c r="A28" s="7" t="s">
        <v>5</v>
      </c>
      <c r="B28" s="8" t="s">
        <v>2</v>
      </c>
      <c r="C28" s="85"/>
      <c r="D28" s="85"/>
      <c r="E28" s="81"/>
    </row>
    <row r="29" spans="1:6" ht="36.75" x14ac:dyDescent="0.3">
      <c r="A29" s="14" t="s">
        <v>6</v>
      </c>
      <c r="B29" s="8" t="s">
        <v>2</v>
      </c>
      <c r="C29" s="77"/>
      <c r="D29" s="77"/>
      <c r="E29" s="76">
        <f>5521.6+0.56</f>
        <v>5522.1600000000008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77"/>
      <c r="D30" s="77"/>
      <c r="E30" s="76">
        <v>7.75</v>
      </c>
    </row>
    <row r="31" spans="1:6" ht="36.75" x14ac:dyDescent="0.3">
      <c r="A31" s="14" t="s">
        <v>8</v>
      </c>
      <c r="B31" s="8" t="s">
        <v>2</v>
      </c>
      <c r="C31" s="77"/>
      <c r="D31" s="77"/>
      <c r="E31" s="77">
        <v>73.2</v>
      </c>
    </row>
    <row r="32" spans="1:6" ht="52.5" x14ac:dyDescent="0.3">
      <c r="A32" s="14" t="s">
        <v>9</v>
      </c>
      <c r="B32" s="8" t="s">
        <v>2</v>
      </c>
      <c r="C32" s="76"/>
      <c r="D32" s="76"/>
      <c r="E32" s="95">
        <v>57.774000000000001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C16" sqref="C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78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14</v>
      </c>
      <c r="D10" s="29">
        <v>14</v>
      </c>
      <c r="E10" s="29">
        <v>14</v>
      </c>
    </row>
    <row r="11" spans="1:6" ht="25.5" x14ac:dyDescent="0.3">
      <c r="A11" s="12" t="s">
        <v>23</v>
      </c>
      <c r="B11" s="8" t="s">
        <v>2</v>
      </c>
      <c r="C11" s="30">
        <f>C12/C10</f>
        <v>216.54999999999998</v>
      </c>
      <c r="D11" s="30">
        <f>D12/D10</f>
        <v>216.54999999999998</v>
      </c>
      <c r="E11" s="30">
        <f>E12/E10</f>
        <v>334.60407142857139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3031.7</v>
      </c>
      <c r="D12" s="30">
        <f>D14+D28+D29+D30+D31+D32</f>
        <v>3031.7</v>
      </c>
      <c r="E12" s="29">
        <f>E14+E28+E29+E30+E31+E32</f>
        <v>4684.4569999999994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3031.7</v>
      </c>
      <c r="D14" s="34">
        <f t="shared" ref="D14:E14" si="0">D16+D19+D22+D25</f>
        <v>3031.7</v>
      </c>
      <c r="E14" s="34">
        <f t="shared" si="0"/>
        <v>3031.7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>
        <v>242.4</v>
      </c>
      <c r="D16" s="34">
        <v>242.4</v>
      </c>
      <c r="E16" s="34">
        <v>242.4</v>
      </c>
    </row>
    <row r="17" spans="1:6" x14ac:dyDescent="0.3">
      <c r="A17" s="12" t="s">
        <v>4</v>
      </c>
      <c r="B17" s="13" t="s">
        <v>3</v>
      </c>
      <c r="C17" s="34"/>
      <c r="D17" s="34"/>
      <c r="E17" s="34"/>
    </row>
    <row r="18" spans="1:6" x14ac:dyDescent="0.3">
      <c r="A18" s="12" t="s">
        <v>25</v>
      </c>
      <c r="B18" s="8" t="s">
        <v>26</v>
      </c>
      <c r="C18" s="33"/>
      <c r="D18" s="33"/>
      <c r="E18" s="33"/>
    </row>
    <row r="19" spans="1:6" ht="25.5" x14ac:dyDescent="0.3">
      <c r="A19" s="9" t="s">
        <v>21</v>
      </c>
      <c r="B19" s="8" t="s">
        <v>2</v>
      </c>
      <c r="C19" s="34">
        <v>2203.1</v>
      </c>
      <c r="D19" s="34">
        <v>2203.1</v>
      </c>
      <c r="E19" s="34">
        <v>2203.1</v>
      </c>
    </row>
    <row r="20" spans="1:6" x14ac:dyDescent="0.3">
      <c r="A20" s="12" t="s">
        <v>4</v>
      </c>
      <c r="B20" s="13" t="s">
        <v>3</v>
      </c>
      <c r="C20" s="34">
        <v>4.8890000000000002</v>
      </c>
      <c r="D20" s="34">
        <v>4.8890000000000002</v>
      </c>
      <c r="E20" s="34">
        <v>4.8890000000000002</v>
      </c>
    </row>
    <row r="21" spans="1:6" x14ac:dyDescent="0.3">
      <c r="A21" s="12" t="s">
        <v>25</v>
      </c>
      <c r="B21" s="8" t="s">
        <v>26</v>
      </c>
      <c r="C21" s="34">
        <v>105.2</v>
      </c>
      <c r="D21" s="34">
        <v>105.2</v>
      </c>
      <c r="E21" s="34">
        <v>105.2</v>
      </c>
    </row>
    <row r="22" spans="1:6" ht="39" x14ac:dyDescent="0.3">
      <c r="A22" s="16" t="s">
        <v>24</v>
      </c>
      <c r="B22" s="8" t="s">
        <v>2</v>
      </c>
      <c r="C22" s="34"/>
      <c r="D22" s="34"/>
      <c r="E22" s="34"/>
    </row>
    <row r="23" spans="1:6" x14ac:dyDescent="0.3">
      <c r="A23" s="12" t="s">
        <v>4</v>
      </c>
      <c r="B23" s="13" t="s">
        <v>3</v>
      </c>
      <c r="C23" s="34"/>
      <c r="D23" s="34"/>
      <c r="E23" s="34"/>
    </row>
    <row r="24" spans="1:6" x14ac:dyDescent="0.3">
      <c r="A24" s="12" t="s">
        <v>25</v>
      </c>
      <c r="B24" s="8" t="s">
        <v>26</v>
      </c>
      <c r="C24" s="34"/>
      <c r="D24" s="34"/>
      <c r="E24" s="34"/>
    </row>
    <row r="25" spans="1:6" ht="25.5" x14ac:dyDescent="0.3">
      <c r="A25" s="9" t="s">
        <v>22</v>
      </c>
      <c r="B25" s="8" t="s">
        <v>2</v>
      </c>
      <c r="C25" s="34">
        <v>586.20000000000005</v>
      </c>
      <c r="D25" s="34">
        <v>586.20000000000005</v>
      </c>
      <c r="E25" s="34">
        <v>586.20000000000005</v>
      </c>
    </row>
    <row r="26" spans="1:6" x14ac:dyDescent="0.3">
      <c r="A26" s="12" t="s">
        <v>4</v>
      </c>
      <c r="B26" s="13" t="s">
        <v>3</v>
      </c>
      <c r="C26" s="34">
        <v>3.5</v>
      </c>
      <c r="D26" s="34">
        <v>3.5</v>
      </c>
      <c r="E26" s="34">
        <v>3.5</v>
      </c>
    </row>
    <row r="27" spans="1:6" x14ac:dyDescent="0.3">
      <c r="A27" s="12" t="s">
        <v>25</v>
      </c>
      <c r="B27" s="8" t="s">
        <v>26</v>
      </c>
      <c r="C27" s="34">
        <v>51.8</v>
      </c>
      <c r="D27" s="34">
        <v>51.8</v>
      </c>
      <c r="E27" s="34">
        <v>51.8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1461.2+5.8</f>
        <v>1467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4.7329999999999997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73.2</v>
      </c>
    </row>
    <row r="32" spans="1:6" ht="52.5" x14ac:dyDescent="0.3">
      <c r="A32" s="14" t="s">
        <v>9</v>
      </c>
      <c r="B32" s="8" t="s">
        <v>2</v>
      </c>
      <c r="C32" s="29"/>
      <c r="D32" s="29"/>
      <c r="E32" s="96">
        <v>107.824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G18" sqref="G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79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24" t="s">
        <v>19</v>
      </c>
      <c r="D9" s="88" t="s">
        <v>47</v>
      </c>
      <c r="E9" s="23" t="s">
        <v>14</v>
      </c>
    </row>
    <row r="10" spans="1:6" x14ac:dyDescent="0.3">
      <c r="A10" s="7" t="s">
        <v>20</v>
      </c>
      <c r="B10" s="8" t="s">
        <v>10</v>
      </c>
      <c r="C10" s="29">
        <v>13</v>
      </c>
      <c r="D10" s="29">
        <v>13</v>
      </c>
      <c r="E10" s="29">
        <v>13</v>
      </c>
    </row>
    <row r="11" spans="1:6" ht="25.5" x14ac:dyDescent="0.3">
      <c r="A11" s="12" t="s">
        <v>23</v>
      </c>
      <c r="B11" s="8" t="s">
        <v>2</v>
      </c>
      <c r="C11" s="30">
        <f>C12/C10</f>
        <v>0</v>
      </c>
      <c r="D11" s="30">
        <f>D12/D10</f>
        <v>0</v>
      </c>
      <c r="E11" s="30">
        <f>E12/E10</f>
        <v>326.73469230769228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29">
        <f>D14+D28+D29+D30+D31+D32</f>
        <v>0</v>
      </c>
      <c r="E12" s="29">
        <f>E14+E28+E29+E30+E31+E32</f>
        <v>4247.5509999999995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>D16+D19+D22+D25</f>
        <v>0</v>
      </c>
      <c r="E14" s="34">
        <f>E16+E19+E22+E25</f>
        <v>2645.9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/>
      <c r="D16" s="34"/>
      <c r="E16" s="34"/>
    </row>
    <row r="17" spans="1:6" x14ac:dyDescent="0.3">
      <c r="A17" s="12" t="s">
        <v>4</v>
      </c>
      <c r="B17" s="13" t="s">
        <v>3</v>
      </c>
      <c r="C17" s="34"/>
      <c r="D17" s="34"/>
      <c r="E17" s="34"/>
    </row>
    <row r="18" spans="1:6" x14ac:dyDescent="0.3">
      <c r="A18" s="12" t="s">
        <v>25</v>
      </c>
      <c r="B18" s="8" t="s">
        <v>26</v>
      </c>
      <c r="C18" s="33"/>
      <c r="D18" s="33"/>
      <c r="E18" s="33"/>
    </row>
    <row r="19" spans="1:6" ht="25.5" x14ac:dyDescent="0.3">
      <c r="A19" s="9" t="s">
        <v>21</v>
      </c>
      <c r="B19" s="8" t="s">
        <v>2</v>
      </c>
      <c r="C19" s="34"/>
      <c r="D19" s="34"/>
      <c r="E19" s="34">
        <v>2157.6</v>
      </c>
    </row>
    <row r="20" spans="1:6" x14ac:dyDescent="0.3">
      <c r="A20" s="12" t="s">
        <v>4</v>
      </c>
      <c r="B20" s="13" t="s">
        <v>3</v>
      </c>
      <c r="C20" s="34">
        <v>4</v>
      </c>
      <c r="D20" s="34">
        <v>4</v>
      </c>
      <c r="E20" s="34">
        <v>4</v>
      </c>
    </row>
    <row r="21" spans="1:6" x14ac:dyDescent="0.3">
      <c r="A21" s="12" t="s">
        <v>25</v>
      </c>
      <c r="B21" s="8" t="s">
        <v>26</v>
      </c>
      <c r="C21" s="34">
        <v>117.8</v>
      </c>
      <c r="D21" s="34">
        <v>117.8</v>
      </c>
      <c r="E21" s="34">
        <v>117.8</v>
      </c>
    </row>
    <row r="22" spans="1:6" ht="39" x14ac:dyDescent="0.3">
      <c r="A22" s="16" t="s">
        <v>24</v>
      </c>
      <c r="B22" s="8" t="s">
        <v>2</v>
      </c>
      <c r="C22" s="34"/>
      <c r="D22" s="34"/>
      <c r="E22" s="34"/>
    </row>
    <row r="23" spans="1:6" x14ac:dyDescent="0.3">
      <c r="A23" s="12" t="s">
        <v>4</v>
      </c>
      <c r="B23" s="13" t="s">
        <v>3</v>
      </c>
      <c r="C23" s="34"/>
      <c r="D23" s="34"/>
      <c r="E23" s="34"/>
    </row>
    <row r="24" spans="1:6" x14ac:dyDescent="0.3">
      <c r="A24" s="12" t="s">
        <v>25</v>
      </c>
      <c r="B24" s="8" t="s">
        <v>26</v>
      </c>
      <c r="C24" s="34"/>
      <c r="D24" s="34"/>
      <c r="E24" s="34"/>
    </row>
    <row r="25" spans="1:6" ht="25.5" x14ac:dyDescent="0.3">
      <c r="A25" s="9" t="s">
        <v>22</v>
      </c>
      <c r="B25" s="8" t="s">
        <v>2</v>
      </c>
      <c r="C25" s="34"/>
      <c r="D25" s="34"/>
      <c r="E25" s="34">
        <v>488.3</v>
      </c>
    </row>
    <row r="26" spans="1:6" x14ac:dyDescent="0.3">
      <c r="A26" s="12" t="s">
        <v>4</v>
      </c>
      <c r="B26" s="13" t="s">
        <v>3</v>
      </c>
      <c r="C26" s="34">
        <v>2.5</v>
      </c>
      <c r="D26" s="34">
        <v>2.5</v>
      </c>
      <c r="E26" s="34">
        <v>2.5</v>
      </c>
    </row>
    <row r="27" spans="1:6" x14ac:dyDescent="0.3">
      <c r="A27" s="12" t="s">
        <v>25</v>
      </c>
      <c r="B27" s="8" t="s">
        <v>26</v>
      </c>
      <c r="C27" s="34">
        <v>59.4</v>
      </c>
      <c r="D27" s="34">
        <v>59.4</v>
      </c>
      <c r="E27" s="34">
        <v>59.4</v>
      </c>
    </row>
    <row r="28" spans="1:6" ht="25.5" x14ac:dyDescent="0.3">
      <c r="A28" s="7" t="s">
        <v>5</v>
      </c>
      <c r="B28" s="8" t="s">
        <v>2</v>
      </c>
      <c r="C28" s="32"/>
      <c r="D28" s="32"/>
      <c r="E28" s="32"/>
    </row>
    <row r="29" spans="1:6" ht="36.75" x14ac:dyDescent="0.3">
      <c r="A29" s="14" t="s">
        <v>6</v>
      </c>
      <c r="B29" s="8" t="s">
        <v>2</v>
      </c>
      <c r="C29" s="34"/>
      <c r="D29" s="34"/>
      <c r="E29" s="34">
        <f>1461.2+19.1</f>
        <v>1480.3</v>
      </c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91">
        <v>2.6749999999999998</v>
      </c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67.400000000000006</v>
      </c>
    </row>
    <row r="32" spans="1:6" ht="52.5" x14ac:dyDescent="0.3">
      <c r="A32" s="14" t="s">
        <v>9</v>
      </c>
      <c r="B32" s="8" t="s">
        <v>2</v>
      </c>
      <c r="C32" s="29"/>
      <c r="D32" s="29"/>
      <c r="E32" s="96">
        <v>51.276000000000003</v>
      </c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8"/>
  <sheetViews>
    <sheetView topLeftCell="A22" workbookViewId="0">
      <selection activeCell="I33" sqref="I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 x14ac:dyDescent="0.3">
      <c r="A1" s="97" t="s">
        <v>15</v>
      </c>
      <c r="B1" s="97"/>
      <c r="C1" s="97"/>
      <c r="D1" s="97"/>
      <c r="E1" s="97"/>
    </row>
    <row r="2" spans="1:5" x14ac:dyDescent="0.3">
      <c r="A2" s="97" t="s">
        <v>39</v>
      </c>
      <c r="B2" s="97"/>
      <c r="C2" s="97"/>
      <c r="D2" s="97"/>
      <c r="E2" s="97"/>
    </row>
    <row r="3" spans="1:5" x14ac:dyDescent="0.3">
      <c r="A3" s="98" t="s">
        <v>28</v>
      </c>
      <c r="B3" s="98"/>
      <c r="C3" s="98"/>
      <c r="D3" s="98"/>
      <c r="E3" s="98"/>
    </row>
    <row r="4" spans="1:5" x14ac:dyDescent="0.3">
      <c r="A4" s="98"/>
      <c r="B4" s="98"/>
      <c r="C4" s="98"/>
      <c r="D4" s="98"/>
      <c r="E4" s="98"/>
    </row>
    <row r="5" spans="1:5" x14ac:dyDescent="0.3">
      <c r="A5" s="99" t="s">
        <v>16</v>
      </c>
      <c r="B5" s="99"/>
      <c r="C5" s="99"/>
      <c r="D5" s="99"/>
      <c r="E5" s="99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100" t="s">
        <v>27</v>
      </c>
      <c r="B9" s="101" t="s">
        <v>18</v>
      </c>
      <c r="C9" s="100" t="s">
        <v>42</v>
      </c>
      <c r="D9" s="100"/>
      <c r="E9" s="100"/>
    </row>
    <row r="10" spans="1:5" ht="60.75" x14ac:dyDescent="0.3">
      <c r="A10" s="100"/>
      <c r="B10" s="101"/>
      <c r="C10" s="36" t="s">
        <v>19</v>
      </c>
      <c r="D10" s="73" t="s">
        <v>41</v>
      </c>
      <c r="E10" s="35" t="s">
        <v>14</v>
      </c>
    </row>
    <row r="11" spans="1:5" x14ac:dyDescent="0.3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 x14ac:dyDescent="0.3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0</v>
      </c>
    </row>
    <row r="13" spans="1:5" ht="25.5" x14ac:dyDescent="0.3">
      <c r="A13" s="7" t="s">
        <v>11</v>
      </c>
      <c r="B13" s="8" t="s">
        <v>2</v>
      </c>
      <c r="C13" s="9">
        <f>C15+C29+C30+C31+C32+C33</f>
        <v>0</v>
      </c>
      <c r="D13" s="9">
        <f t="shared" ref="D13:E13" si="0">D15+D29+D30+D31+D32+D33</f>
        <v>0</v>
      </c>
      <c r="E13" s="9">
        <f t="shared" si="0"/>
        <v>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1">
        <f>C17+C20+C23+C26</f>
        <v>0</v>
      </c>
      <c r="D15" s="21">
        <f t="shared" ref="D15:E15" si="1">D17+D20+D23+D26</f>
        <v>0</v>
      </c>
      <c r="E15" s="21">
        <f t="shared" si="1"/>
        <v>0</v>
      </c>
    </row>
    <row r="16" spans="1:5" x14ac:dyDescent="0.3">
      <c r="A16" s="10" t="s">
        <v>1</v>
      </c>
      <c r="B16" s="11"/>
      <c r="C16" s="21"/>
      <c r="D16" s="21"/>
      <c r="E16" s="21"/>
    </row>
    <row r="17" spans="1:5" ht="25.5" x14ac:dyDescent="0.3">
      <c r="A17" s="9" t="s">
        <v>13</v>
      </c>
      <c r="B17" s="8" t="s">
        <v>2</v>
      </c>
      <c r="C17" s="21"/>
      <c r="D17" s="21"/>
      <c r="E17" s="21"/>
    </row>
    <row r="18" spans="1:5" x14ac:dyDescent="0.3">
      <c r="A18" s="12" t="s">
        <v>4</v>
      </c>
      <c r="B18" s="13" t="s">
        <v>3</v>
      </c>
      <c r="C18" s="21"/>
      <c r="D18" s="21"/>
      <c r="E18" s="21"/>
    </row>
    <row r="19" spans="1:5" x14ac:dyDescent="0.3">
      <c r="A19" s="12" t="s">
        <v>25</v>
      </c>
      <c r="B19" s="8" t="s">
        <v>26</v>
      </c>
      <c r="C19" s="27"/>
      <c r="D19" s="27"/>
      <c r="E19" s="27"/>
    </row>
    <row r="20" spans="1:5" ht="25.5" x14ac:dyDescent="0.3">
      <c r="A20" s="9" t="s">
        <v>21</v>
      </c>
      <c r="B20" s="8" t="s">
        <v>2</v>
      </c>
      <c r="C20" s="21"/>
      <c r="D20" s="21"/>
      <c r="E20" s="21"/>
    </row>
    <row r="21" spans="1:5" x14ac:dyDescent="0.3">
      <c r="A21" s="12" t="s">
        <v>4</v>
      </c>
      <c r="B21" s="13" t="s">
        <v>3</v>
      </c>
      <c r="C21" s="21"/>
      <c r="D21" s="21"/>
      <c r="E21" s="21"/>
    </row>
    <row r="22" spans="1:5" x14ac:dyDescent="0.3">
      <c r="A22" s="12" t="s">
        <v>25</v>
      </c>
      <c r="B22" s="8" t="s">
        <v>26</v>
      </c>
      <c r="C22" s="21"/>
      <c r="D22" s="21"/>
      <c r="E22" s="21"/>
    </row>
    <row r="23" spans="1:5" ht="39" x14ac:dyDescent="0.3">
      <c r="A23" s="16" t="s">
        <v>24</v>
      </c>
      <c r="B23" s="8" t="s">
        <v>2</v>
      </c>
      <c r="C23" s="21"/>
      <c r="D23" s="21"/>
      <c r="E23" s="21"/>
    </row>
    <row r="24" spans="1:5" x14ac:dyDescent="0.3">
      <c r="A24" s="12" t="s">
        <v>4</v>
      </c>
      <c r="B24" s="13" t="s">
        <v>3</v>
      </c>
      <c r="C24" s="21"/>
      <c r="D24" s="21"/>
      <c r="E24" s="21"/>
    </row>
    <row r="25" spans="1:5" x14ac:dyDescent="0.3">
      <c r="A25" s="12" t="s">
        <v>25</v>
      </c>
      <c r="B25" s="8" t="s">
        <v>26</v>
      </c>
      <c r="C25" s="21"/>
      <c r="D25" s="21"/>
      <c r="E25" s="21"/>
    </row>
    <row r="26" spans="1:5" ht="25.5" x14ac:dyDescent="0.3">
      <c r="A26" s="9" t="s">
        <v>22</v>
      </c>
      <c r="B26" s="8" t="s">
        <v>2</v>
      </c>
      <c r="C26" s="21"/>
      <c r="D26" s="21"/>
      <c r="E26" s="21"/>
    </row>
    <row r="27" spans="1:5" x14ac:dyDescent="0.3">
      <c r="A27" s="12" t="s">
        <v>4</v>
      </c>
      <c r="B27" s="13" t="s">
        <v>3</v>
      </c>
      <c r="C27" s="21"/>
      <c r="D27" s="21"/>
      <c r="E27" s="21"/>
    </row>
    <row r="28" spans="1:5" x14ac:dyDescent="0.3">
      <c r="A28" s="12" t="s">
        <v>25</v>
      </c>
      <c r="B28" s="8" t="s">
        <v>26</v>
      </c>
      <c r="C28" s="21"/>
      <c r="D28" s="21"/>
      <c r="E28" s="21"/>
    </row>
    <row r="29" spans="1:5" ht="25.5" x14ac:dyDescent="0.3">
      <c r="A29" s="7" t="s">
        <v>5</v>
      </c>
      <c r="B29" s="8" t="s">
        <v>2</v>
      </c>
      <c r="C29" s="22"/>
      <c r="D29" s="22"/>
      <c r="E29" s="22"/>
    </row>
    <row r="30" spans="1:5" ht="36.75" x14ac:dyDescent="0.3">
      <c r="A30" s="14" t="s">
        <v>6</v>
      </c>
      <c r="B30" s="8" t="s">
        <v>2</v>
      </c>
      <c r="C30" s="21"/>
      <c r="D30" s="21"/>
      <c r="E30" s="21"/>
    </row>
    <row r="31" spans="1:5" ht="25.5" x14ac:dyDescent="0.3">
      <c r="A31" s="14" t="s">
        <v>7</v>
      </c>
      <c r="B31" s="8" t="s">
        <v>2</v>
      </c>
      <c r="C31" s="21"/>
      <c r="D31" s="21"/>
      <c r="E31" s="21"/>
    </row>
    <row r="32" spans="1:5" ht="36.75" x14ac:dyDescent="0.3">
      <c r="A32" s="14" t="s">
        <v>8</v>
      </c>
      <c r="B32" s="8" t="s">
        <v>2</v>
      </c>
      <c r="C32" s="21"/>
      <c r="D32" s="21"/>
      <c r="E32" s="21"/>
    </row>
    <row r="33" spans="1:5" ht="52.5" x14ac:dyDescent="0.3">
      <c r="A33" s="14" t="s">
        <v>9</v>
      </c>
      <c r="B33" s="8" t="s">
        <v>2</v>
      </c>
      <c r="C33" s="9"/>
      <c r="D33" s="9"/>
      <c r="E33" s="9"/>
    </row>
    <row r="35" spans="1:5" x14ac:dyDescent="0.3">
      <c r="A35" s="1" t="s">
        <v>38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7"/>
  <sheetViews>
    <sheetView topLeftCell="A13" workbookViewId="0">
      <selection activeCell="E32" sqref="E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97" t="s">
        <v>15</v>
      </c>
      <c r="B1" s="97"/>
      <c r="C1" s="97"/>
      <c r="D1" s="97"/>
      <c r="E1" s="97"/>
    </row>
    <row r="2" spans="1:6" x14ac:dyDescent="0.3">
      <c r="A2" s="97" t="s">
        <v>45</v>
      </c>
      <c r="B2" s="97"/>
      <c r="C2" s="97"/>
      <c r="D2" s="97"/>
      <c r="E2" s="97"/>
    </row>
    <row r="3" spans="1:6" x14ac:dyDescent="0.3">
      <c r="A3" s="98" t="s">
        <v>80</v>
      </c>
      <c r="B3" s="98"/>
      <c r="C3" s="98"/>
      <c r="D3" s="98"/>
      <c r="E3" s="98"/>
    </row>
    <row r="4" spans="1:6" x14ac:dyDescent="0.3">
      <c r="A4" s="99" t="s">
        <v>16</v>
      </c>
      <c r="B4" s="99"/>
      <c r="C4" s="99"/>
      <c r="D4" s="99"/>
      <c r="E4" s="99"/>
    </row>
    <row r="5" spans="1:6" x14ac:dyDescent="0.3">
      <c r="A5" s="4"/>
    </row>
    <row r="6" spans="1:6" x14ac:dyDescent="0.3">
      <c r="A6" s="15" t="s">
        <v>17</v>
      </c>
    </row>
    <row r="7" spans="1:6" x14ac:dyDescent="0.3">
      <c r="A7" s="1"/>
    </row>
    <row r="8" spans="1:6" x14ac:dyDescent="0.3">
      <c r="A8" s="100" t="s">
        <v>27</v>
      </c>
      <c r="B8" s="101" t="s">
        <v>18</v>
      </c>
      <c r="C8" s="100" t="s">
        <v>42</v>
      </c>
      <c r="D8" s="100"/>
      <c r="E8" s="100"/>
    </row>
    <row r="9" spans="1:6" ht="60.75" x14ac:dyDescent="0.3">
      <c r="A9" s="100"/>
      <c r="B9" s="101"/>
      <c r="C9" s="73" t="s">
        <v>19</v>
      </c>
      <c r="D9" s="88" t="s">
        <v>47</v>
      </c>
      <c r="E9" s="72" t="s">
        <v>14</v>
      </c>
    </row>
    <row r="10" spans="1:6" x14ac:dyDescent="0.3">
      <c r="A10" s="7" t="s">
        <v>20</v>
      </c>
      <c r="B10" s="8" t="s">
        <v>10</v>
      </c>
      <c r="C10" s="29">
        <v>64</v>
      </c>
      <c r="D10" s="29">
        <v>64</v>
      </c>
      <c r="E10" s="29">
        <v>64</v>
      </c>
    </row>
    <row r="11" spans="1:6" ht="25.5" x14ac:dyDescent="0.3">
      <c r="A11" s="12" t="s">
        <v>23</v>
      </c>
      <c r="B11" s="8" t="s">
        <v>2</v>
      </c>
      <c r="C11" s="30">
        <v>0</v>
      </c>
      <c r="D11" s="30">
        <v>0</v>
      </c>
      <c r="E11" s="30">
        <v>0</v>
      </c>
    </row>
    <row r="12" spans="1:6" ht="25.5" x14ac:dyDescent="0.3">
      <c r="A12" s="7" t="s">
        <v>11</v>
      </c>
      <c r="B12" s="8" t="s">
        <v>2</v>
      </c>
      <c r="C12" s="29">
        <f>C14+C28+C29+C30+C31+C32</f>
        <v>0</v>
      </c>
      <c r="D12" s="29">
        <f t="shared" ref="D12:E12" si="0">D14+D28+D29+D30+D31+D32</f>
        <v>0</v>
      </c>
      <c r="E12" s="29">
        <f t="shared" si="0"/>
        <v>132</v>
      </c>
    </row>
    <row r="13" spans="1:6" x14ac:dyDescent="0.3">
      <c r="A13" s="10" t="s">
        <v>0</v>
      </c>
      <c r="B13" s="11"/>
      <c r="C13" s="29"/>
      <c r="D13" s="29"/>
      <c r="E13" s="29"/>
    </row>
    <row r="14" spans="1:6" ht="25.5" x14ac:dyDescent="0.3">
      <c r="A14" s="7" t="s">
        <v>12</v>
      </c>
      <c r="B14" s="8" t="s">
        <v>2</v>
      </c>
      <c r="C14" s="34">
        <f>C16+C19+C22+C25</f>
        <v>0</v>
      </c>
      <c r="D14" s="34">
        <f t="shared" ref="D14:E14" si="1">D16+D19+D22+D25</f>
        <v>0</v>
      </c>
      <c r="E14" s="34">
        <f t="shared" si="1"/>
        <v>0</v>
      </c>
      <c r="F14" s="18"/>
    </row>
    <row r="15" spans="1:6" x14ac:dyDescent="0.3">
      <c r="A15" s="10" t="s">
        <v>1</v>
      </c>
      <c r="B15" s="11"/>
      <c r="C15" s="34"/>
      <c r="D15" s="34"/>
      <c r="E15" s="34"/>
    </row>
    <row r="16" spans="1:6" ht="25.5" x14ac:dyDescent="0.3">
      <c r="A16" s="9" t="s">
        <v>13</v>
      </c>
      <c r="B16" s="8" t="s">
        <v>2</v>
      </c>
      <c r="C16" s="34"/>
      <c r="D16" s="34"/>
      <c r="E16" s="34"/>
    </row>
    <row r="17" spans="1:6" x14ac:dyDescent="0.3">
      <c r="A17" s="12" t="s">
        <v>4</v>
      </c>
      <c r="B17" s="13" t="s">
        <v>3</v>
      </c>
      <c r="C17" s="34">
        <v>1</v>
      </c>
      <c r="D17" s="34">
        <v>1</v>
      </c>
      <c r="E17" s="34">
        <v>1</v>
      </c>
    </row>
    <row r="18" spans="1:6" x14ac:dyDescent="0.3">
      <c r="A18" s="12" t="s">
        <v>25</v>
      </c>
      <c r="B18" s="8" t="s">
        <v>26</v>
      </c>
      <c r="C18" s="33">
        <v>154</v>
      </c>
      <c r="D18" s="33">
        <v>154</v>
      </c>
      <c r="E18" s="33">
        <v>154</v>
      </c>
    </row>
    <row r="19" spans="1:6" ht="25.5" x14ac:dyDescent="0.3">
      <c r="A19" s="9" t="s">
        <v>21</v>
      </c>
      <c r="B19" s="8" t="s">
        <v>2</v>
      </c>
      <c r="C19" s="34"/>
      <c r="D19" s="34"/>
      <c r="E19" s="34"/>
    </row>
    <row r="20" spans="1:6" x14ac:dyDescent="0.3">
      <c r="A20" s="12" t="s">
        <v>4</v>
      </c>
      <c r="B20" s="13" t="s">
        <v>3</v>
      </c>
      <c r="C20" s="34">
        <v>5.4779999999999998</v>
      </c>
      <c r="D20" s="34">
        <v>5.4779999999999998</v>
      </c>
      <c r="E20" s="34">
        <v>5.4779999999999998</v>
      </c>
    </row>
    <row r="21" spans="1:6" x14ac:dyDescent="0.3">
      <c r="A21" s="12" t="s">
        <v>25</v>
      </c>
      <c r="B21" s="8" t="s">
        <v>26</v>
      </c>
      <c r="C21" s="34">
        <v>97.4</v>
      </c>
      <c r="D21" s="34">
        <v>97.4</v>
      </c>
      <c r="E21" s="34">
        <v>97.4</v>
      </c>
    </row>
    <row r="22" spans="1:6" ht="39" x14ac:dyDescent="0.3">
      <c r="A22" s="16" t="s">
        <v>24</v>
      </c>
      <c r="B22" s="8" t="s">
        <v>2</v>
      </c>
      <c r="C22" s="34"/>
      <c r="D22" s="34"/>
      <c r="E22" s="34"/>
    </row>
    <row r="23" spans="1:6" x14ac:dyDescent="0.3">
      <c r="A23" s="12" t="s">
        <v>4</v>
      </c>
      <c r="B23" s="13" t="s">
        <v>3</v>
      </c>
      <c r="C23" s="34"/>
      <c r="D23" s="34"/>
      <c r="E23" s="34"/>
    </row>
    <row r="24" spans="1:6" x14ac:dyDescent="0.3">
      <c r="A24" s="12" t="s">
        <v>25</v>
      </c>
      <c r="B24" s="8" t="s">
        <v>26</v>
      </c>
      <c r="C24" s="34"/>
      <c r="D24" s="34"/>
      <c r="E24" s="34"/>
    </row>
    <row r="25" spans="1:6" ht="25.5" x14ac:dyDescent="0.3">
      <c r="A25" s="9" t="s">
        <v>22</v>
      </c>
      <c r="B25" s="8" t="s">
        <v>2</v>
      </c>
      <c r="C25" s="34"/>
      <c r="D25" s="34"/>
      <c r="E25" s="34"/>
    </row>
    <row r="26" spans="1:6" x14ac:dyDescent="0.3">
      <c r="A26" s="12" t="s">
        <v>4</v>
      </c>
      <c r="B26" s="13" t="s">
        <v>3</v>
      </c>
      <c r="C26" s="34">
        <v>1.1000000000000001</v>
      </c>
      <c r="D26" s="34">
        <v>1.1000000000000001</v>
      </c>
      <c r="E26" s="34">
        <v>1.1000000000000001</v>
      </c>
    </row>
    <row r="27" spans="1:6" x14ac:dyDescent="0.3">
      <c r="A27" s="12" t="s">
        <v>25</v>
      </c>
      <c r="B27" s="8" t="s">
        <v>26</v>
      </c>
      <c r="C27" s="34">
        <v>24.5</v>
      </c>
      <c r="D27" s="34">
        <v>24.5</v>
      </c>
      <c r="E27" s="34">
        <v>24.5</v>
      </c>
    </row>
    <row r="28" spans="1:6" ht="25.5" x14ac:dyDescent="0.3">
      <c r="A28" s="7" t="s">
        <v>5</v>
      </c>
      <c r="B28" s="8" t="s">
        <v>2</v>
      </c>
      <c r="C28" s="91"/>
      <c r="D28" s="91"/>
      <c r="E28" s="91"/>
    </row>
    <row r="29" spans="1:6" ht="36.75" x14ac:dyDescent="0.3">
      <c r="A29" s="14" t="s">
        <v>6</v>
      </c>
      <c r="B29" s="8" t="s">
        <v>2</v>
      </c>
      <c r="C29" s="34"/>
      <c r="D29" s="34"/>
      <c r="E29" s="34"/>
      <c r="F29" s="2" t="s">
        <v>30</v>
      </c>
    </row>
    <row r="30" spans="1:6" ht="25.5" x14ac:dyDescent="0.3">
      <c r="A30" s="14" t="s">
        <v>7</v>
      </c>
      <c r="B30" s="8" t="s">
        <v>2</v>
      </c>
      <c r="C30" s="34"/>
      <c r="D30" s="34"/>
      <c r="E30" s="34"/>
    </row>
    <row r="31" spans="1:6" ht="36.75" x14ac:dyDescent="0.3">
      <c r="A31" s="14" t="s">
        <v>8</v>
      </c>
      <c r="B31" s="8" t="s">
        <v>2</v>
      </c>
      <c r="C31" s="34"/>
      <c r="D31" s="34"/>
      <c r="E31" s="34">
        <v>132</v>
      </c>
    </row>
    <row r="32" spans="1:6" ht="52.5" x14ac:dyDescent="0.3">
      <c r="A32" s="14" t="s">
        <v>9</v>
      </c>
      <c r="B32" s="8" t="s">
        <v>2</v>
      </c>
      <c r="C32" s="29"/>
      <c r="D32" s="29"/>
      <c r="E32" s="29"/>
    </row>
    <row r="34" spans="1:1" x14ac:dyDescent="0.3">
      <c r="A34" s="1" t="s">
        <v>44</v>
      </c>
    </row>
    <row r="36" spans="1:1" x14ac:dyDescent="0.3">
      <c r="A36" s="18"/>
    </row>
    <row r="37" spans="1:1" x14ac:dyDescent="0.3">
      <c r="A37" s="18"/>
    </row>
  </sheetData>
  <mergeCells count="7">
    <mergeCell ref="A8:A9"/>
    <mergeCell ref="B8:B9"/>
    <mergeCell ref="C8:E8"/>
    <mergeCell ref="A1:E1"/>
    <mergeCell ref="A2:E2"/>
    <mergeCell ref="A3:E3"/>
    <mergeCell ref="A4:E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2020-11-24T09:14:04Z</dcterms:modified>
</cp:coreProperties>
</file>